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herme.sarmento\Desktop\4DX\"/>
    </mc:Choice>
  </mc:AlternateContent>
  <xr:revisionPtr revIDLastSave="0" documentId="13_ncr:1_{0DC29773-5480-43ED-A35A-45E0669D98E5}" xr6:coauthVersionLast="44" xr6:coauthVersionMax="44" xr10:uidLastSave="{00000000-0000-0000-0000-000000000000}"/>
  <bookViews>
    <workbookView xWindow="-120" yWindow="-120" windowWidth="20730" windowHeight="11160" xr2:uid="{528BF75D-1246-4238-919B-8C45C6F27954}"/>
  </bookViews>
  <sheets>
    <sheet name="Resumo CMV" sheetId="4" r:id="rId1"/>
    <sheet name="Histórico %CMV_Produto de Venda" sheetId="5" r:id="rId2"/>
    <sheet name="Ficha Técnica_CMV" sheetId="3" r:id="rId3"/>
    <sheet name="Histórico %CMV_Categori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6" l="1"/>
  <c r="H18" i="6" s="1"/>
  <c r="X18" i="6"/>
  <c r="W18" i="6"/>
  <c r="V18" i="6"/>
  <c r="Z18" i="6" s="1"/>
  <c r="R18" i="6"/>
  <c r="T18" i="6" s="1"/>
  <c r="Q18" i="6"/>
  <c r="P18" i="6"/>
  <c r="N18" i="6"/>
  <c r="L18" i="6"/>
  <c r="K18" i="6"/>
  <c r="J18" i="6"/>
  <c r="F18" i="6"/>
  <c r="E18" i="6"/>
  <c r="V16" i="6"/>
  <c r="V15" i="6"/>
  <c r="V14" i="6"/>
  <c r="V13" i="6"/>
  <c r="V12" i="6"/>
  <c r="V11" i="6"/>
  <c r="V10" i="6"/>
  <c r="V9" i="6"/>
  <c r="V8" i="6"/>
  <c r="V7" i="6"/>
  <c r="V6" i="6"/>
  <c r="P16" i="6"/>
  <c r="P15" i="6"/>
  <c r="P14" i="6"/>
  <c r="P13" i="6"/>
  <c r="P12" i="6"/>
  <c r="P11" i="6"/>
  <c r="P10" i="6"/>
  <c r="P9" i="6"/>
  <c r="P8" i="6"/>
  <c r="P7" i="6"/>
  <c r="P6" i="6"/>
  <c r="J16" i="6"/>
  <c r="J15" i="6"/>
  <c r="J14" i="6"/>
  <c r="J13" i="6"/>
  <c r="J12" i="6"/>
  <c r="J11" i="6"/>
  <c r="J10" i="6"/>
  <c r="J9" i="6"/>
  <c r="J8" i="6"/>
  <c r="J7" i="6"/>
  <c r="J6" i="6"/>
  <c r="AA19" i="5"/>
  <c r="Z19" i="5"/>
  <c r="Y19" i="5"/>
  <c r="X19" i="5"/>
  <c r="W19" i="5"/>
  <c r="AA14" i="5"/>
  <c r="AA10" i="5"/>
  <c r="AA6" i="5"/>
  <c r="T19" i="5"/>
  <c r="S19" i="5"/>
  <c r="R19" i="5"/>
  <c r="Q19" i="5"/>
  <c r="U19" i="5" s="1"/>
  <c r="U14" i="5"/>
  <c r="U10" i="5"/>
  <c r="U6" i="5"/>
  <c r="N19" i="5"/>
  <c r="M19" i="5"/>
  <c r="L19" i="5"/>
  <c r="K19" i="5"/>
  <c r="O14" i="5"/>
  <c r="O10" i="5"/>
  <c r="O6" i="5"/>
  <c r="H19" i="5"/>
  <c r="I19" i="5" s="1"/>
  <c r="G19" i="5"/>
  <c r="F19" i="5"/>
  <c r="E19" i="5"/>
  <c r="I14" i="5"/>
  <c r="I10" i="5"/>
  <c r="I6" i="5"/>
  <c r="O19" i="5" l="1"/>
  <c r="F12" i="3" l="1"/>
  <c r="L12" i="3"/>
  <c r="R12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L48" i="3"/>
  <c r="L47" i="3"/>
  <c r="L46" i="3"/>
  <c r="L45" i="3"/>
  <c r="L44" i="3"/>
  <c r="L43" i="3"/>
  <c r="L42" i="3"/>
  <c r="L41" i="3"/>
  <c r="L40" i="3"/>
  <c r="L39" i="3"/>
  <c r="L38" i="3"/>
  <c r="L37" i="3"/>
  <c r="R22" i="3"/>
  <c r="R21" i="3"/>
  <c r="R20" i="3"/>
  <c r="R19" i="3"/>
  <c r="R18" i="3"/>
  <c r="R17" i="3"/>
  <c r="R16" i="3"/>
  <c r="R15" i="3"/>
  <c r="R14" i="3"/>
  <c r="R13" i="3"/>
  <c r="L22" i="3"/>
  <c r="L21" i="3"/>
  <c r="L20" i="3"/>
  <c r="L19" i="3"/>
  <c r="L18" i="3"/>
  <c r="L17" i="3"/>
  <c r="L16" i="3"/>
  <c r="L15" i="3"/>
  <c r="L14" i="3"/>
  <c r="L13" i="3"/>
  <c r="F48" i="3"/>
  <c r="F47" i="3"/>
  <c r="F46" i="3"/>
  <c r="F45" i="3"/>
  <c r="F44" i="3"/>
  <c r="F43" i="3"/>
  <c r="F42" i="3"/>
  <c r="F41" i="3"/>
  <c r="F40" i="3"/>
  <c r="F39" i="3"/>
  <c r="F38" i="3"/>
  <c r="F37" i="3"/>
  <c r="L36" i="3"/>
  <c r="F36" i="3"/>
  <c r="R35" i="3"/>
  <c r="L35" i="3"/>
  <c r="F35" i="3"/>
  <c r="F22" i="3"/>
  <c r="F21" i="3"/>
  <c r="F20" i="3"/>
  <c r="F19" i="3"/>
  <c r="F18" i="3"/>
  <c r="F17" i="3"/>
  <c r="F16" i="3"/>
  <c r="F15" i="3"/>
  <c r="F14" i="3"/>
  <c r="F13" i="3"/>
  <c r="F11" i="3"/>
  <c r="F10" i="3"/>
  <c r="L49" i="3" l="1"/>
  <c r="L51" i="3" s="1"/>
  <c r="R49" i="3"/>
  <c r="R51" i="3" s="1"/>
  <c r="F49" i="3"/>
  <c r="F51" i="3" s="1"/>
  <c r="F15" i="4"/>
  <c r="J8" i="4"/>
  <c r="R11" i="3" l="1"/>
  <c r="R10" i="3"/>
  <c r="R9" i="3"/>
  <c r="L11" i="3"/>
  <c r="L10" i="3"/>
  <c r="L9" i="3"/>
  <c r="F9" i="3"/>
  <c r="F23" i="3" l="1"/>
  <c r="F25" i="3" s="1"/>
  <c r="R23" i="3"/>
  <c r="R25" i="3" s="1"/>
  <c r="L23" i="3"/>
  <c r="L25" i="3" s="1"/>
</calcChain>
</file>

<file path=xl/sharedStrings.xml><?xml version="1.0" encoding="utf-8"?>
<sst xmlns="http://schemas.openxmlformats.org/spreadsheetml/2006/main" count="189" uniqueCount="73">
  <si>
    <t>Arroz</t>
  </si>
  <si>
    <t>Feijão</t>
  </si>
  <si>
    <t>Salada</t>
  </si>
  <si>
    <t>Proteína</t>
  </si>
  <si>
    <t>Pão</t>
  </si>
  <si>
    <t>Hamburger</t>
  </si>
  <si>
    <t>Maionese</t>
  </si>
  <si>
    <t>Massa</t>
  </si>
  <si>
    <t>Molho de Tomate</t>
  </si>
  <si>
    <t>Azeitona</t>
  </si>
  <si>
    <t>Preço de Venda</t>
  </si>
  <si>
    <t>%CMV</t>
  </si>
  <si>
    <t>Prato Feito</t>
  </si>
  <si>
    <t>X-Burger</t>
  </si>
  <si>
    <t>Pizza de Muzzarela</t>
  </si>
  <si>
    <t>Queijo Prato</t>
  </si>
  <si>
    <t>Muzzarela</t>
  </si>
  <si>
    <t>Compras</t>
  </si>
  <si>
    <t>Faturamento</t>
  </si>
  <si>
    <t>CMV Empírico</t>
  </si>
  <si>
    <t>Ficha Técnica:</t>
  </si>
  <si>
    <t>Ingredientes</t>
  </si>
  <si>
    <t>Custo por prato</t>
  </si>
  <si>
    <t>X-Burguer</t>
  </si>
  <si>
    <t>Pizza de Muzarela</t>
  </si>
  <si>
    <t>TOTAL</t>
  </si>
  <si>
    <t>CUSTO TOTAL POR PRATO</t>
  </si>
  <si>
    <t>Insumos</t>
  </si>
  <si>
    <t>Produto de Venda</t>
  </si>
  <si>
    <t>Porção</t>
  </si>
  <si>
    <t>Un.</t>
  </si>
  <si>
    <t>Preço por Un.</t>
  </si>
  <si>
    <t>kg</t>
  </si>
  <si>
    <t>un</t>
  </si>
  <si>
    <t>Preço sugerido do Prato</t>
  </si>
  <si>
    <t>=</t>
  </si>
  <si>
    <t>Custo total dos ingredientes</t>
  </si>
  <si>
    <t>%CMV = [(Estoque Inicial + Compras – Estoque Final) / Faturamento em Vendas] * 100</t>
  </si>
  <si>
    <t xml:space="preserve">Preço de venda do produto = Custo Total dos ingredientes do produto de venda / %CMV </t>
  </si>
  <si>
    <t>Cálculo do %CMV</t>
  </si>
  <si>
    <t>Estoque inicial</t>
  </si>
  <si>
    <t>+</t>
  </si>
  <si>
    <t>-</t>
  </si>
  <si>
    <t>Estoque Final</t>
  </si>
  <si>
    <t>/</t>
  </si>
  <si>
    <t>*100 =</t>
  </si>
  <si>
    <t>Baixo %CMV</t>
  </si>
  <si>
    <t>Alto nível de estoque, avaliar fornecedores e qualidade das mercadorias, verificar vencimento de produtos do estoque</t>
  </si>
  <si>
    <t>Alto %CMV</t>
  </si>
  <si>
    <t>Estoque desabastecido, desperdício pela cozinha ou por produtos vencidos e descartados, Faturamento baixo por precificação inadequada</t>
  </si>
  <si>
    <t>O QUE FAZER QUANDO:</t>
  </si>
  <si>
    <t>Nome do Prod de Venda</t>
  </si>
  <si>
    <t>Compras do período</t>
  </si>
  <si>
    <t>Estoque Inicial</t>
  </si>
  <si>
    <t>Faturamento do período</t>
  </si>
  <si>
    <t>Inicial: 01/01/2020 até Final:07/01/2020</t>
  </si>
  <si>
    <t>Inicial: 07/01/2020 até Final:14/01/2020</t>
  </si>
  <si>
    <t>Inicial: 14/01/2020 até Final:21/01/2020</t>
  </si>
  <si>
    <t>Inicial: 21/01/2020 até Final:28/01/2020</t>
  </si>
  <si>
    <t>%CMV e controle de Estoque, Compras e Faturamento</t>
  </si>
  <si>
    <t>Carnes</t>
  </si>
  <si>
    <t>Aves</t>
  </si>
  <si>
    <t>Peixes e frutos do mar</t>
  </si>
  <si>
    <t>Bebidas quentes</t>
  </si>
  <si>
    <t>Bebidas frias</t>
  </si>
  <si>
    <t>Congelados</t>
  </si>
  <si>
    <t>Gelo</t>
  </si>
  <si>
    <t>Sobremesas</t>
  </si>
  <si>
    <t>Queijos e lácteos</t>
  </si>
  <si>
    <t>Outros</t>
  </si>
  <si>
    <t>Hortifruti</t>
  </si>
  <si>
    <t xml:space="preserve">  CMV - Preço Produto Final</t>
  </si>
  <si>
    <t xml:space="preserve">    %CMV por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</si>
</sst>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Dosis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theme="0"/>
      <name val="Dosis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0" tint="-0.14999847407452621"/>
      </left>
      <right style="hair">
        <color theme="0" tint="-0.14999847407452621"/>
      </right>
      <top style="thin">
        <color indexed="64"/>
      </top>
      <bottom style="thin">
        <color indexed="64"/>
      </bottom>
      <diagonal/>
    </border>
    <border>
      <left style="hair">
        <color theme="0" tint="-0.14999847407452621"/>
      </left>
      <right style="hair">
        <color theme="0" tint="-0.14999847407452621"/>
      </right>
      <top style="thin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/>
      <bottom/>
      <diagonal/>
    </border>
    <border>
      <left style="hair">
        <color theme="0" tint="-0.14999847407452621"/>
      </left>
      <right style="hair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/>
      <bottom/>
      <diagonal/>
    </border>
    <border>
      <left style="thin">
        <color indexed="64"/>
      </left>
      <right style="hair">
        <color theme="0" tint="-0.34998626667073579"/>
      </right>
      <top/>
      <bottom style="thin">
        <color indexed="64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44" fontId="0" fillId="0" borderId="0" xfId="1" applyFont="1"/>
    <xf numFmtId="0" fontId="4" fillId="2" borderId="0" xfId="0" applyFont="1" applyFill="1"/>
    <xf numFmtId="0" fontId="5" fillId="2" borderId="0" xfId="0" applyFont="1" applyFill="1"/>
    <xf numFmtId="0" fontId="0" fillId="0" borderId="1" xfId="0" applyBorder="1"/>
    <xf numFmtId="0" fontId="3" fillId="0" borderId="0" xfId="0" applyFont="1"/>
    <xf numFmtId="0" fontId="0" fillId="0" borderId="4" xfId="0" applyBorder="1"/>
    <xf numFmtId="44" fontId="0" fillId="0" borderId="5" xfId="1" applyFont="1" applyBorder="1"/>
    <xf numFmtId="0" fontId="2" fillId="3" borderId="8" xfId="0" applyFont="1" applyFill="1" applyBorder="1"/>
    <xf numFmtId="0" fontId="3" fillId="0" borderId="1" xfId="0" applyFont="1" applyBorder="1"/>
    <xf numFmtId="44" fontId="3" fillId="0" borderId="0" xfId="1" applyFont="1"/>
    <xf numFmtId="0" fontId="0" fillId="0" borderId="0" xfId="0" applyBorder="1"/>
    <xf numFmtId="44" fontId="0" fillId="0" borderId="0" xfId="1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right" vertical="center"/>
    </xf>
    <xf numFmtId="44" fontId="0" fillId="0" borderId="5" xfId="1" applyFont="1" applyBorder="1" applyAlignment="1">
      <alignment horizontal="right" vertical="center"/>
    </xf>
    <xf numFmtId="44" fontId="0" fillId="4" borderId="0" xfId="1" applyFont="1" applyFill="1" applyBorder="1" applyAlignment="1">
      <alignment horizontal="right" vertical="center"/>
    </xf>
    <xf numFmtId="44" fontId="0" fillId="4" borderId="5" xfId="1" applyFont="1" applyFill="1" applyBorder="1" applyAlignment="1">
      <alignment horizontal="right" vertical="center"/>
    </xf>
    <xf numFmtId="44" fontId="0" fillId="4" borderId="7" xfId="1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2" fillId="3" borderId="13" xfId="0" applyFont="1" applyFill="1" applyBorder="1"/>
    <xf numFmtId="44" fontId="0" fillId="0" borderId="0" xfId="1" applyNumberFormat="1" applyFont="1" applyBorder="1"/>
    <xf numFmtId="0" fontId="2" fillId="3" borderId="13" xfId="0" applyFont="1" applyFill="1" applyBorder="1" applyAlignment="1">
      <alignment horizontal="right"/>
    </xf>
    <xf numFmtId="0" fontId="6" fillId="0" borderId="0" xfId="0" applyFont="1" applyBorder="1"/>
    <xf numFmtId="44" fontId="6" fillId="0" borderId="0" xfId="1" applyFont="1" applyBorder="1"/>
    <xf numFmtId="0" fontId="0" fillId="5" borderId="0" xfId="0" applyFill="1" applyAlignment="1">
      <alignment vertical="center"/>
    </xf>
    <xf numFmtId="0" fontId="6" fillId="5" borderId="0" xfId="0" applyFont="1" applyFill="1" applyBorder="1"/>
    <xf numFmtId="44" fontId="6" fillId="5" borderId="0" xfId="1" applyFont="1" applyFill="1" applyBorder="1"/>
    <xf numFmtId="0" fontId="0" fillId="0" borderId="0" xfId="0" applyFill="1" applyAlignment="1">
      <alignment vertical="center"/>
    </xf>
    <xf numFmtId="44" fontId="0" fillId="0" borderId="5" xfId="1" applyNumberFormat="1" applyFont="1" applyBorder="1"/>
    <xf numFmtId="0" fontId="2" fillId="2" borderId="9" xfId="0" applyFont="1" applyFill="1" applyBorder="1"/>
    <xf numFmtId="0" fontId="0" fillId="6" borderId="4" xfId="0" applyFill="1" applyBorder="1"/>
    <xf numFmtId="0" fontId="0" fillId="6" borderId="0" xfId="0" applyFill="1" applyBorder="1"/>
    <xf numFmtId="44" fontId="0" fillId="6" borderId="0" xfId="1" applyNumberFormat="1" applyFont="1" applyFill="1" applyBorder="1"/>
    <xf numFmtId="44" fontId="0" fillId="6" borderId="5" xfId="1" applyFont="1" applyFill="1" applyBorder="1"/>
    <xf numFmtId="0" fontId="0" fillId="6" borderId="6" xfId="0" applyFill="1" applyBorder="1"/>
    <xf numFmtId="0" fontId="0" fillId="6" borderId="1" xfId="0" applyFill="1" applyBorder="1"/>
    <xf numFmtId="44" fontId="0" fillId="6" borderId="1" xfId="1" applyNumberFormat="1" applyFont="1" applyFill="1" applyBorder="1"/>
    <xf numFmtId="44" fontId="0" fillId="6" borderId="7" xfId="1" applyFont="1" applyFill="1" applyBorder="1"/>
    <xf numFmtId="0" fontId="7" fillId="2" borderId="8" xfId="0" applyFont="1" applyFill="1" applyBorder="1"/>
    <xf numFmtId="0" fontId="7" fillId="2" borderId="13" xfId="0" applyFont="1" applyFill="1" applyBorder="1"/>
    <xf numFmtId="0" fontId="8" fillId="0" borderId="0" xfId="0" applyFont="1" applyAlignment="1">
      <alignment vertical="center"/>
    </xf>
    <xf numFmtId="0" fontId="4" fillId="3" borderId="8" xfId="0" applyFont="1" applyFill="1" applyBorder="1"/>
    <xf numFmtId="0" fontId="4" fillId="3" borderId="13" xfId="0" applyFont="1" applyFill="1" applyBorder="1"/>
    <xf numFmtId="44" fontId="0" fillId="0" borderId="3" xfId="1" applyFont="1" applyBorder="1" applyAlignment="1">
      <alignment horizontal="right" vertical="center"/>
    </xf>
    <xf numFmtId="44" fontId="0" fillId="0" borderId="0" xfId="1" applyFont="1" applyAlignment="1">
      <alignment horizontal="right"/>
    </xf>
    <xf numFmtId="0" fontId="2" fillId="3" borderId="9" xfId="0" applyFont="1" applyFill="1" applyBorder="1" applyAlignment="1">
      <alignment horizontal="right" vertical="center" indent="1"/>
    </xf>
    <xf numFmtId="0" fontId="2" fillId="3" borderId="14" xfId="0" applyFont="1" applyFill="1" applyBorder="1" applyAlignment="1">
      <alignment horizontal="right" vertical="center" indent="1"/>
    </xf>
    <xf numFmtId="44" fontId="0" fillId="0" borderId="15" xfId="1" applyFont="1" applyBorder="1" applyAlignment="1">
      <alignment horizontal="right" vertical="center"/>
    </xf>
    <xf numFmtId="44" fontId="0" fillId="4" borderId="16" xfId="1" applyFont="1" applyFill="1" applyBorder="1" applyAlignment="1">
      <alignment horizontal="right" vertical="center"/>
    </xf>
    <xf numFmtId="44" fontId="0" fillId="0" borderId="16" xfId="1" applyFont="1" applyBorder="1" applyAlignment="1">
      <alignment horizontal="right" vertical="center"/>
    </xf>
    <xf numFmtId="44" fontId="0" fillId="4" borderId="17" xfId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44" fontId="2" fillId="2" borderId="23" xfId="1" applyFont="1" applyFill="1" applyBorder="1" applyAlignment="1">
      <alignment horizontal="right" vertical="center"/>
    </xf>
    <xf numFmtId="9" fontId="9" fillId="0" borderId="2" xfId="1" applyNumberFormat="1" applyFont="1" applyFill="1" applyBorder="1"/>
    <xf numFmtId="44" fontId="7" fillId="2" borderId="9" xfId="1" applyFont="1" applyFill="1" applyBorder="1"/>
    <xf numFmtId="0" fontId="0" fillId="0" borderId="0" xfId="0" quotePrefix="1" applyAlignment="1">
      <alignment horizontal="center" vertical="center"/>
    </xf>
    <xf numFmtId="44" fontId="0" fillId="6" borderId="24" xfId="1" applyFont="1" applyFill="1" applyBorder="1" applyAlignment="1">
      <alignment horizontal="center" vertical="center"/>
    </xf>
    <xf numFmtId="9" fontId="0" fillId="6" borderId="24" xfId="0" applyNumberFormat="1" applyFill="1" applyBorder="1" applyAlignment="1">
      <alignment horizontal="center" vertical="center"/>
    </xf>
    <xf numFmtId="44" fontId="2" fillId="2" borderId="24" xfId="1" applyFont="1" applyFill="1" applyBorder="1" applyAlignment="1">
      <alignment horizontal="center" vertical="center"/>
    </xf>
    <xf numFmtId="9" fontId="2" fillId="2" borderId="24" xfId="2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3" fillId="0" borderId="25" xfId="0" applyFont="1" applyBorder="1" applyAlignment="1"/>
    <xf numFmtId="0" fontId="0" fillId="0" borderId="25" xfId="0" applyBorder="1"/>
    <xf numFmtId="0" fontId="6" fillId="0" borderId="0" xfId="0" applyFont="1" applyAlignment="1">
      <alignment horizontal="left" vertical="top" wrapText="1"/>
    </xf>
    <xf numFmtId="9" fontId="0" fillId="0" borderId="11" xfId="2" applyFont="1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9" fontId="0" fillId="4" borderId="10" xfId="2" applyFont="1" applyFill="1" applyBorder="1" applyAlignment="1">
      <alignment horizontal="center" vertical="center"/>
    </xf>
    <xf numFmtId="9" fontId="0" fillId="4" borderId="11" xfId="2" applyFont="1" applyFill="1" applyBorder="1" applyAlignment="1">
      <alignment horizontal="center" vertical="center"/>
    </xf>
    <xf numFmtId="9" fontId="0" fillId="4" borderId="12" xfId="2" applyFont="1" applyFill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 indent="1"/>
    </xf>
    <xf numFmtId="44" fontId="0" fillId="0" borderId="26" xfId="1" applyFont="1" applyBorder="1" applyAlignment="1">
      <alignment horizontal="right" vertical="center"/>
    </xf>
    <xf numFmtId="44" fontId="0" fillId="4" borderId="4" xfId="1" applyFont="1" applyFill="1" applyBorder="1" applyAlignment="1">
      <alignment horizontal="right" vertical="center"/>
    </xf>
    <xf numFmtId="44" fontId="0" fillId="0" borderId="4" xfId="1" applyFont="1" applyBorder="1" applyAlignment="1">
      <alignment horizontal="right" vertical="center"/>
    </xf>
    <xf numFmtId="44" fontId="0" fillId="4" borderId="6" xfId="1" applyFont="1" applyFill="1" applyBorder="1" applyAlignment="1">
      <alignment horizontal="right" vertical="center"/>
    </xf>
    <xf numFmtId="9" fontId="2" fillId="2" borderId="23" xfId="2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44" fontId="0" fillId="0" borderId="5" xfId="1" applyFont="1" applyBorder="1" applyAlignment="1">
      <alignment horizontal="right" vertical="center"/>
    </xf>
    <xf numFmtId="44" fontId="0" fillId="0" borderId="7" xfId="1" applyFont="1" applyBorder="1" applyAlignment="1">
      <alignment horizontal="right" vertical="center"/>
    </xf>
    <xf numFmtId="44" fontId="0" fillId="4" borderId="3" xfId="1" applyFont="1" applyFill="1" applyBorder="1" applyAlignment="1">
      <alignment horizontal="right" vertical="center"/>
    </xf>
    <xf numFmtId="44" fontId="0" fillId="4" borderId="5" xfId="1" applyFont="1" applyFill="1" applyBorder="1" applyAlignment="1">
      <alignment horizontal="right" vertical="center"/>
    </xf>
    <xf numFmtId="44" fontId="0" fillId="4" borderId="7" xfId="1" applyFont="1" applyFill="1" applyBorder="1" applyAlignment="1">
      <alignment horizontal="right" vertical="center"/>
    </xf>
    <xf numFmtId="44" fontId="0" fillId="0" borderId="3" xfId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right" vertical="center" indent="1"/>
    </xf>
    <xf numFmtId="0" fontId="2" fillId="3" borderId="15" xfId="0" applyFont="1" applyFill="1" applyBorder="1" applyAlignment="1">
      <alignment horizontal="right" vertical="center" indent="1"/>
    </xf>
    <xf numFmtId="0" fontId="2" fillId="3" borderId="3" xfId="0" applyFont="1" applyFill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44" fontId="2" fillId="7" borderId="23" xfId="1" applyFont="1" applyFill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44" fontId="0" fillId="0" borderId="6" xfId="1" applyFont="1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17</xdr:row>
      <xdr:rowOff>0</xdr:rowOff>
    </xdr:from>
    <xdr:to>
      <xdr:col>4</xdr:col>
      <xdr:colOff>352426</xdr:colOff>
      <xdr:row>29</xdr:row>
      <xdr:rowOff>35266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53DAD1-AD0C-4303-8F67-8D555FB4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2838450"/>
          <a:ext cx="4305300" cy="22355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113992</xdr:rowOff>
    </xdr:from>
    <xdr:to>
      <xdr:col>1</xdr:col>
      <xdr:colOff>1041049</xdr:colOff>
      <xdr:row>2</xdr:row>
      <xdr:rowOff>23365</xdr:rowOff>
    </xdr:to>
    <xdr:pic>
      <xdr:nvPicPr>
        <xdr:cNvPr id="9" name="Google Shape;1014;p90">
          <a:extLst>
            <a:ext uri="{FF2B5EF4-FFF2-40B4-BE49-F238E27FC236}">
              <a16:creationId xmlns:a16="http://schemas.microsoft.com/office/drawing/2014/main" id="{3AD75025-2755-479E-A36B-FEA7A147B99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alphaModFix/>
        </a:blip>
        <a:stretch>
          <a:fillRect/>
        </a:stretch>
      </xdr:blipFill>
      <xdr:spPr>
        <a:xfrm>
          <a:off x="428625" y="209242"/>
          <a:ext cx="1041049" cy="785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1011107</xdr:colOff>
      <xdr:row>1</xdr:row>
      <xdr:rowOff>0</xdr:rowOff>
    </xdr:from>
    <xdr:to>
      <xdr:col>3</xdr:col>
      <xdr:colOff>338083</xdr:colOff>
      <xdr:row>1</xdr:row>
      <xdr:rowOff>806768</xdr:rowOff>
    </xdr:to>
    <xdr:pic>
      <xdr:nvPicPr>
        <xdr:cNvPr id="10" name="Google Shape;1087;p93">
          <a:extLst>
            <a:ext uri="{FF2B5EF4-FFF2-40B4-BE49-F238E27FC236}">
              <a16:creationId xmlns:a16="http://schemas.microsoft.com/office/drawing/2014/main" id="{09942628-E5FB-4F04-B773-350F4F8FCFC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">
          <a:alphaModFix/>
        </a:blip>
        <a:srcRect l="14764" t="16722" r="12416" b="27926"/>
        <a:stretch/>
      </xdr:blipFill>
      <xdr:spPr>
        <a:xfrm>
          <a:off x="1439732" y="95250"/>
          <a:ext cx="1517726" cy="8067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113992</xdr:rowOff>
    </xdr:from>
    <xdr:to>
      <xdr:col>1</xdr:col>
      <xdr:colOff>1041049</xdr:colOff>
      <xdr:row>2</xdr:row>
      <xdr:rowOff>25606</xdr:rowOff>
    </xdr:to>
    <xdr:pic>
      <xdr:nvPicPr>
        <xdr:cNvPr id="8" name="Google Shape;1014;p90">
          <a:extLst>
            <a:ext uri="{FF2B5EF4-FFF2-40B4-BE49-F238E27FC236}">
              <a16:creationId xmlns:a16="http://schemas.microsoft.com/office/drawing/2014/main" id="{5B84ADEE-17D2-407D-B64B-8689AD2D8D1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145676" y="214845"/>
          <a:ext cx="1041049" cy="785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1011107</xdr:colOff>
      <xdr:row>1</xdr:row>
      <xdr:rowOff>0</xdr:rowOff>
    </xdr:from>
    <xdr:to>
      <xdr:col>3</xdr:col>
      <xdr:colOff>63538</xdr:colOff>
      <xdr:row>1</xdr:row>
      <xdr:rowOff>806768</xdr:rowOff>
    </xdr:to>
    <xdr:pic>
      <xdr:nvPicPr>
        <xdr:cNvPr id="9" name="Google Shape;1087;p93">
          <a:extLst>
            <a:ext uri="{FF2B5EF4-FFF2-40B4-BE49-F238E27FC236}">
              <a16:creationId xmlns:a16="http://schemas.microsoft.com/office/drawing/2014/main" id="{0332F324-A50F-4C07-AF3A-A1E4922CC76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l="14764" t="16722" r="12416" b="27926"/>
        <a:stretch/>
      </xdr:blipFill>
      <xdr:spPr>
        <a:xfrm>
          <a:off x="1156783" y="100853"/>
          <a:ext cx="1517726" cy="8067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113992</xdr:rowOff>
    </xdr:from>
    <xdr:to>
      <xdr:col>1</xdr:col>
      <xdr:colOff>1041049</xdr:colOff>
      <xdr:row>2</xdr:row>
      <xdr:rowOff>18602</xdr:rowOff>
    </xdr:to>
    <xdr:pic>
      <xdr:nvPicPr>
        <xdr:cNvPr id="6" name="Google Shape;1014;p90">
          <a:extLst>
            <a:ext uri="{FF2B5EF4-FFF2-40B4-BE49-F238E27FC236}">
              <a16:creationId xmlns:a16="http://schemas.microsoft.com/office/drawing/2014/main" id="{83963F9F-EC9C-435D-86BE-10EBF405AB2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142875" y="209242"/>
          <a:ext cx="1041049" cy="785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1011107</xdr:colOff>
      <xdr:row>1</xdr:row>
      <xdr:rowOff>0</xdr:rowOff>
    </xdr:from>
    <xdr:to>
      <xdr:col>4</xdr:col>
      <xdr:colOff>135677</xdr:colOff>
      <xdr:row>1</xdr:row>
      <xdr:rowOff>806768</xdr:rowOff>
    </xdr:to>
    <xdr:pic>
      <xdr:nvPicPr>
        <xdr:cNvPr id="7" name="Google Shape;1087;p93">
          <a:extLst>
            <a:ext uri="{FF2B5EF4-FFF2-40B4-BE49-F238E27FC236}">
              <a16:creationId xmlns:a16="http://schemas.microsoft.com/office/drawing/2014/main" id="{BCA98092-CB5E-45A5-9C8C-40C864C8A3F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l="14764" t="16722" r="12416" b="27926"/>
        <a:stretch/>
      </xdr:blipFill>
      <xdr:spPr>
        <a:xfrm>
          <a:off x="1153982" y="95250"/>
          <a:ext cx="1517726" cy="8067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113992</xdr:rowOff>
    </xdr:from>
    <xdr:to>
      <xdr:col>1</xdr:col>
      <xdr:colOff>1231549</xdr:colOff>
      <xdr:row>2</xdr:row>
      <xdr:rowOff>25606</xdr:rowOff>
    </xdr:to>
    <xdr:pic>
      <xdr:nvPicPr>
        <xdr:cNvPr id="4" name="Google Shape;1014;p90">
          <a:extLst>
            <a:ext uri="{FF2B5EF4-FFF2-40B4-BE49-F238E27FC236}">
              <a16:creationId xmlns:a16="http://schemas.microsoft.com/office/drawing/2014/main" id="{AF529951-A5F6-497B-A456-0CFD9A3E953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336176" y="214845"/>
          <a:ext cx="1041049" cy="785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1255058</xdr:colOff>
      <xdr:row>1</xdr:row>
      <xdr:rowOff>0</xdr:rowOff>
    </xdr:from>
    <xdr:to>
      <xdr:col>3</xdr:col>
      <xdr:colOff>1136725</xdr:colOff>
      <xdr:row>1</xdr:row>
      <xdr:rowOff>806768</xdr:rowOff>
    </xdr:to>
    <xdr:pic>
      <xdr:nvPicPr>
        <xdr:cNvPr id="5" name="Google Shape;1087;p93">
          <a:extLst>
            <a:ext uri="{FF2B5EF4-FFF2-40B4-BE49-F238E27FC236}">
              <a16:creationId xmlns:a16="http://schemas.microsoft.com/office/drawing/2014/main" id="{3D8C28DF-D868-4BBE-9C21-0C2F5625DFF3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">
          <a:alphaModFix/>
        </a:blip>
        <a:srcRect l="14764" t="16722" r="12416" b="27926"/>
        <a:stretch/>
      </xdr:blipFill>
      <xdr:spPr>
        <a:xfrm>
          <a:off x="1400734" y="100853"/>
          <a:ext cx="1517726" cy="8067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2BE5-369C-4993-AF8F-841ADB68D96D}">
  <dimension ref="A1:XEJ26"/>
  <sheetViews>
    <sheetView showGridLines="0" tabSelected="1" zoomScale="85" zoomScaleNormal="85" workbookViewId="0"/>
  </sheetViews>
  <sheetFormatPr defaultRowHeight="15" x14ac:dyDescent="0.25"/>
  <cols>
    <col min="1" max="1" width="6.42578125" bestFit="1" customWidth="1"/>
    <col min="2" max="2" width="26.42578125" bestFit="1" customWidth="1"/>
    <col min="3" max="3" width="6.42578125" bestFit="1" customWidth="1"/>
    <col min="4" max="4" width="26.42578125" bestFit="1" customWidth="1"/>
    <col min="5" max="5" width="6.42578125" bestFit="1" customWidth="1"/>
    <col min="6" max="6" width="26.42578125" bestFit="1" customWidth="1"/>
    <col min="7" max="7" width="6.42578125" bestFit="1" customWidth="1"/>
    <col min="8" max="8" width="26.42578125" bestFit="1" customWidth="1"/>
    <col min="9" max="9" width="6.42578125" bestFit="1" customWidth="1"/>
    <col min="10" max="10" width="26.42578125" bestFit="1" customWidth="1"/>
    <col min="11" max="11" width="6.42578125" bestFit="1" customWidth="1"/>
  </cols>
  <sheetData>
    <row r="1" spans="1:16364" s="11" customFormat="1" ht="7.5" customHeight="1" x14ac:dyDescent="0.25">
      <c r="A1"/>
      <c r="B1"/>
      <c r="C1"/>
      <c r="D1"/>
      <c r="E1"/>
      <c r="F1"/>
      <c r="G1"/>
      <c r="H1"/>
      <c r="I1"/>
      <c r="J1"/>
      <c r="K1"/>
      <c r="L1"/>
    </row>
    <row r="2" spans="1:16364" s="23" customFormat="1" ht="69" customHeight="1" x14ac:dyDescent="0.65">
      <c r="A2" s="2"/>
      <c r="B2" s="3"/>
      <c r="C2" s="2"/>
      <c r="D2" s="83" t="s">
        <v>72</v>
      </c>
      <c r="E2" s="6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</row>
    <row r="3" spans="1:16364" ht="7.5" customHeight="1" x14ac:dyDescent="0.25"/>
    <row r="4" spans="1:16364" x14ac:dyDescent="0.25">
      <c r="B4" t="s">
        <v>39</v>
      </c>
    </row>
    <row r="5" spans="1:16364" x14ac:dyDescent="0.25">
      <c r="B5" s="5" t="s">
        <v>37</v>
      </c>
      <c r="C5" s="5"/>
      <c r="D5" s="5"/>
      <c r="E5" s="5"/>
      <c r="F5" s="5"/>
      <c r="G5" s="5"/>
      <c r="H5" s="5"/>
      <c r="I5" s="5"/>
      <c r="J5" s="5"/>
    </row>
    <row r="6" spans="1:16364" ht="6.75" customHeight="1" x14ac:dyDescent="0.25"/>
    <row r="7" spans="1:16364" s="15" customFormat="1" x14ac:dyDescent="0.25">
      <c r="B7" s="15" t="s">
        <v>40</v>
      </c>
      <c r="C7" s="61" t="s">
        <v>41</v>
      </c>
      <c r="D7" s="15" t="s">
        <v>17</v>
      </c>
      <c r="E7" s="61" t="s">
        <v>42</v>
      </c>
      <c r="F7" s="15" t="s">
        <v>43</v>
      </c>
      <c r="G7" s="61" t="s">
        <v>44</v>
      </c>
      <c r="H7" s="15" t="s">
        <v>18</v>
      </c>
      <c r="I7" s="61" t="s">
        <v>45</v>
      </c>
      <c r="J7" s="15" t="s">
        <v>11</v>
      </c>
    </row>
    <row r="8" spans="1:16364" s="15" customFormat="1" x14ac:dyDescent="0.25">
      <c r="B8" s="62">
        <v>10000</v>
      </c>
      <c r="D8" s="62">
        <v>11500</v>
      </c>
      <c r="F8" s="62">
        <v>4000</v>
      </c>
      <c r="H8" s="62">
        <v>50000</v>
      </c>
      <c r="J8" s="65">
        <f>(B8+D8-F8)/H8</f>
        <v>0.35</v>
      </c>
    </row>
    <row r="12" spans="1:16364" x14ac:dyDescent="0.25">
      <c r="B12" s="5" t="s">
        <v>38</v>
      </c>
      <c r="C12" s="5"/>
      <c r="D12" s="5"/>
      <c r="E12" s="5"/>
      <c r="F12" s="5"/>
      <c r="G12" s="5"/>
      <c r="H12" s="5"/>
      <c r="I12" s="5"/>
      <c r="J12" s="5"/>
    </row>
    <row r="13" spans="1:16364" ht="6.75" customHeight="1" x14ac:dyDescent="0.25"/>
    <row r="14" spans="1:16364" s="15" customFormat="1" x14ac:dyDescent="0.25">
      <c r="B14" s="15" t="s">
        <v>36</v>
      </c>
      <c r="C14" s="61" t="s">
        <v>44</v>
      </c>
      <c r="D14" s="15" t="s">
        <v>11</v>
      </c>
      <c r="E14" s="61" t="s">
        <v>35</v>
      </c>
      <c r="F14" s="15" t="s">
        <v>10</v>
      </c>
    </row>
    <row r="15" spans="1:16364" s="15" customFormat="1" x14ac:dyDescent="0.25">
      <c r="B15" s="62">
        <v>10</v>
      </c>
      <c r="D15" s="63">
        <v>0.35</v>
      </c>
      <c r="F15" s="64">
        <f>B15/D15</f>
        <v>28.571428571428573</v>
      </c>
    </row>
    <row r="16" spans="1:16364" s="15" customFormat="1" x14ac:dyDescent="0.25"/>
    <row r="18" spans="6:11" x14ac:dyDescent="0.25">
      <c r="F18" s="67" t="s">
        <v>50</v>
      </c>
      <c r="G18" s="2"/>
      <c r="H18" s="2"/>
      <c r="I18" s="2"/>
      <c r="J18" s="2"/>
      <c r="K18" s="2"/>
    </row>
    <row r="20" spans="6:11" x14ac:dyDescent="0.25">
      <c r="F20" s="68" t="s">
        <v>46</v>
      </c>
      <c r="G20" s="69"/>
      <c r="H20" s="69"/>
      <c r="I20" s="69"/>
      <c r="J20" s="69"/>
      <c r="K20" s="69"/>
    </row>
    <row r="21" spans="6:11" x14ac:dyDescent="0.25">
      <c r="F21" s="70" t="s">
        <v>47</v>
      </c>
      <c r="G21" s="70"/>
      <c r="H21" s="70"/>
      <c r="I21" s="70"/>
      <c r="J21" s="70"/>
      <c r="K21" s="70"/>
    </row>
    <row r="22" spans="6:11" x14ac:dyDescent="0.25">
      <c r="F22" s="70"/>
      <c r="G22" s="70"/>
      <c r="H22" s="70"/>
      <c r="I22" s="70"/>
      <c r="J22" s="70"/>
      <c r="K22" s="70"/>
    </row>
    <row r="23" spans="6:11" ht="8.25" customHeight="1" x14ac:dyDescent="0.25"/>
    <row r="24" spans="6:11" x14ac:dyDescent="0.25">
      <c r="F24" s="68" t="s">
        <v>48</v>
      </c>
      <c r="G24" s="69"/>
      <c r="H24" s="69"/>
      <c r="I24" s="69"/>
      <c r="J24" s="69"/>
      <c r="K24" s="69"/>
    </row>
    <row r="25" spans="6:11" x14ac:dyDescent="0.25">
      <c r="F25" s="70" t="s">
        <v>49</v>
      </c>
      <c r="G25" s="70"/>
      <c r="H25" s="70"/>
      <c r="I25" s="70"/>
      <c r="J25" s="70"/>
      <c r="K25" s="70"/>
    </row>
    <row r="26" spans="6:11" x14ac:dyDescent="0.25">
      <c r="F26" s="70"/>
      <c r="G26" s="70"/>
      <c r="H26" s="70"/>
      <c r="I26" s="70"/>
      <c r="J26" s="70"/>
      <c r="K26" s="70"/>
    </row>
  </sheetData>
  <mergeCells count="2">
    <mergeCell ref="F21:K22"/>
    <mergeCell ref="F25:K2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5FED-B318-45F6-9140-111E4671E5C2}">
  <dimension ref="A1:XEN19"/>
  <sheetViews>
    <sheetView showGridLines="0" zoomScale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2.140625" customWidth="1"/>
    <col min="2" max="2" width="17.42578125" bestFit="1" customWidth="1"/>
    <col min="3" max="3" width="19.42578125" customWidth="1"/>
    <col min="4" max="4" width="1.7109375" style="11" customWidth="1"/>
    <col min="5" max="9" width="23" bestFit="1" customWidth="1"/>
    <col min="10" max="10" width="1.7109375" style="11" customWidth="1"/>
    <col min="11" max="15" width="23" style="11" bestFit="1" customWidth="1"/>
    <col min="16" max="16" width="1.7109375" style="11" customWidth="1"/>
    <col min="17" max="21" width="23" style="11" bestFit="1" customWidth="1"/>
    <col min="22" max="22" width="1.7109375" style="11" customWidth="1"/>
    <col min="23" max="27" width="23" style="11" bestFit="1" customWidth="1"/>
    <col min="28" max="16384" width="9.140625" style="11"/>
  </cols>
  <sheetData>
    <row r="1" spans="1:16368" ht="7.5" customHeight="1" x14ac:dyDescent="0.25">
      <c r="D1"/>
      <c r="J1"/>
      <c r="K1"/>
      <c r="L1"/>
    </row>
    <row r="2" spans="1:16368" s="23" customFormat="1" ht="69" customHeight="1" x14ac:dyDescent="0.65">
      <c r="A2" s="2"/>
      <c r="B2" s="2"/>
      <c r="C2" s="3"/>
      <c r="D2" s="83" t="s">
        <v>59</v>
      </c>
      <c r="E2" s="2"/>
      <c r="F2" s="83"/>
      <c r="G2" s="83"/>
      <c r="H2" s="83"/>
      <c r="I2" s="2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</row>
    <row r="3" spans="1:16368" ht="7.5" customHeight="1" x14ac:dyDescent="0.25">
      <c r="D3"/>
      <c r="J3"/>
      <c r="K3"/>
      <c r="L3"/>
    </row>
    <row r="4" spans="1:16368" s="13" customFormat="1" x14ac:dyDescent="0.25">
      <c r="A4" s="5"/>
      <c r="B4" s="5"/>
      <c r="C4" s="5"/>
      <c r="E4" s="92" t="s">
        <v>55</v>
      </c>
      <c r="F4" s="93"/>
      <c r="G4" s="93"/>
      <c r="H4" s="93"/>
      <c r="I4" s="94"/>
      <c r="K4" s="92" t="s">
        <v>56</v>
      </c>
      <c r="L4" s="93"/>
      <c r="M4" s="93"/>
      <c r="N4" s="93"/>
      <c r="O4" s="94"/>
      <c r="Q4" s="92" t="s">
        <v>57</v>
      </c>
      <c r="R4" s="93"/>
      <c r="S4" s="93"/>
      <c r="T4" s="93"/>
      <c r="U4" s="94"/>
      <c r="W4" s="92" t="s">
        <v>58</v>
      </c>
      <c r="X4" s="93"/>
      <c r="Y4" s="93"/>
      <c r="Z4" s="93"/>
      <c r="AA4" s="94"/>
    </row>
    <row r="5" spans="1:16368" x14ac:dyDescent="0.25">
      <c r="A5" s="11"/>
      <c r="B5" s="56" t="s">
        <v>28</v>
      </c>
      <c r="C5" s="95" t="s">
        <v>27</v>
      </c>
      <c r="E5" s="86" t="s">
        <v>53</v>
      </c>
      <c r="F5" s="51" t="s">
        <v>52</v>
      </c>
      <c r="G5" s="50" t="s">
        <v>43</v>
      </c>
      <c r="H5" s="84" t="s">
        <v>54</v>
      </c>
      <c r="I5" s="85" t="s">
        <v>19</v>
      </c>
      <c r="K5" s="86" t="s">
        <v>53</v>
      </c>
      <c r="L5" s="51" t="s">
        <v>52</v>
      </c>
      <c r="M5" s="50" t="s">
        <v>43</v>
      </c>
      <c r="N5" s="84" t="s">
        <v>54</v>
      </c>
      <c r="O5" s="85" t="s">
        <v>19</v>
      </c>
      <c r="Q5" s="86" t="s">
        <v>53</v>
      </c>
      <c r="R5" s="51" t="s">
        <v>52</v>
      </c>
      <c r="S5" s="50" t="s">
        <v>43</v>
      </c>
      <c r="T5" s="84" t="s">
        <v>54</v>
      </c>
      <c r="U5" s="85" t="s">
        <v>19</v>
      </c>
      <c r="W5" s="86" t="s">
        <v>53</v>
      </c>
      <c r="X5" s="51" t="s">
        <v>52</v>
      </c>
      <c r="Y5" s="50" t="s">
        <v>43</v>
      </c>
      <c r="Z5" s="84" t="s">
        <v>54</v>
      </c>
      <c r="AA5" s="85" t="s">
        <v>19</v>
      </c>
    </row>
    <row r="6" spans="1:16368" x14ac:dyDescent="0.25">
      <c r="A6" s="14"/>
      <c r="B6" s="77" t="s">
        <v>12</v>
      </c>
      <c r="C6" s="96" t="s">
        <v>0</v>
      </c>
      <c r="E6" s="87">
        <v>1250</v>
      </c>
      <c r="F6" s="52">
        <v>440</v>
      </c>
      <c r="G6" s="48">
        <v>400</v>
      </c>
      <c r="H6" s="100">
        <v>15000</v>
      </c>
      <c r="I6" s="71">
        <f>(SUM(E6:E9)+SUM(F6:F9)-SUM(G6:G9))/H6</f>
        <v>0.5</v>
      </c>
      <c r="K6" s="87">
        <v>1250</v>
      </c>
      <c r="L6" s="52">
        <v>440</v>
      </c>
      <c r="M6" s="48">
        <v>400</v>
      </c>
      <c r="N6" s="100">
        <v>15000</v>
      </c>
      <c r="O6" s="71">
        <f>(SUM(K6:K9)+SUM(L6:L9)-SUM(M6:M9))/N6</f>
        <v>0.5</v>
      </c>
      <c r="Q6" s="87">
        <v>1250</v>
      </c>
      <c r="R6" s="52">
        <v>440</v>
      </c>
      <c r="S6" s="48">
        <v>400</v>
      </c>
      <c r="T6" s="100">
        <v>15000</v>
      </c>
      <c r="U6" s="71">
        <f>(SUM(Q6:Q9)+SUM(R6:R9)-SUM(S6:S9))/T6</f>
        <v>0.5</v>
      </c>
      <c r="W6" s="87">
        <v>1250</v>
      </c>
      <c r="X6" s="52">
        <v>440</v>
      </c>
      <c r="Y6" s="48">
        <v>400</v>
      </c>
      <c r="Z6" s="100">
        <v>15000</v>
      </c>
      <c r="AA6" s="71">
        <f>(SUM(W6:W9)+SUM(X6:X9)-SUM(Y6:Y9))/Z6</f>
        <v>0.5</v>
      </c>
    </row>
    <row r="7" spans="1:16368" x14ac:dyDescent="0.25">
      <c r="A7" s="14"/>
      <c r="B7" s="77"/>
      <c r="C7" s="97" t="s">
        <v>1</v>
      </c>
      <c r="E7" s="88">
        <v>1000</v>
      </c>
      <c r="F7" s="53">
        <v>1100</v>
      </c>
      <c r="G7" s="19">
        <v>400</v>
      </c>
      <c r="H7" s="100"/>
      <c r="I7" s="71"/>
      <c r="K7" s="88">
        <v>1000</v>
      </c>
      <c r="L7" s="53">
        <v>1100</v>
      </c>
      <c r="M7" s="19">
        <v>400</v>
      </c>
      <c r="N7" s="100"/>
      <c r="O7" s="71"/>
      <c r="Q7" s="88">
        <v>1000</v>
      </c>
      <c r="R7" s="53">
        <v>1100</v>
      </c>
      <c r="S7" s="19">
        <v>400</v>
      </c>
      <c r="T7" s="100"/>
      <c r="U7" s="71"/>
      <c r="W7" s="88">
        <v>1000</v>
      </c>
      <c r="X7" s="53">
        <v>1100</v>
      </c>
      <c r="Y7" s="19">
        <v>400</v>
      </c>
      <c r="Z7" s="100"/>
      <c r="AA7" s="71"/>
    </row>
    <row r="8" spans="1:16368" x14ac:dyDescent="0.25">
      <c r="A8" s="14"/>
      <c r="B8" s="77"/>
      <c r="C8" s="98" t="s">
        <v>2</v>
      </c>
      <c r="E8" s="89">
        <v>750</v>
      </c>
      <c r="F8" s="54">
        <v>220</v>
      </c>
      <c r="G8" s="17">
        <v>300</v>
      </c>
      <c r="H8" s="100"/>
      <c r="I8" s="71"/>
      <c r="K8" s="89">
        <v>750</v>
      </c>
      <c r="L8" s="54">
        <v>220</v>
      </c>
      <c r="M8" s="17">
        <v>300</v>
      </c>
      <c r="N8" s="100"/>
      <c r="O8" s="71"/>
      <c r="Q8" s="89">
        <v>750</v>
      </c>
      <c r="R8" s="54">
        <v>220</v>
      </c>
      <c r="S8" s="17">
        <v>300</v>
      </c>
      <c r="T8" s="100"/>
      <c r="U8" s="71"/>
      <c r="W8" s="89">
        <v>750</v>
      </c>
      <c r="X8" s="54">
        <v>220</v>
      </c>
      <c r="Y8" s="17">
        <v>300</v>
      </c>
      <c r="Z8" s="100"/>
      <c r="AA8" s="71"/>
    </row>
    <row r="9" spans="1:16368" x14ac:dyDescent="0.25">
      <c r="A9" s="14"/>
      <c r="B9" s="78"/>
      <c r="C9" s="99" t="s">
        <v>3</v>
      </c>
      <c r="E9" s="90">
        <v>1500</v>
      </c>
      <c r="F9" s="55">
        <v>2640</v>
      </c>
      <c r="G9" s="20">
        <v>300</v>
      </c>
      <c r="H9" s="101"/>
      <c r="I9" s="72"/>
      <c r="K9" s="90">
        <v>1500</v>
      </c>
      <c r="L9" s="55">
        <v>2640</v>
      </c>
      <c r="M9" s="20">
        <v>300</v>
      </c>
      <c r="N9" s="101"/>
      <c r="O9" s="72"/>
      <c r="Q9" s="90">
        <v>1500</v>
      </c>
      <c r="R9" s="55">
        <v>2640</v>
      </c>
      <c r="S9" s="20">
        <v>300</v>
      </c>
      <c r="T9" s="101"/>
      <c r="U9" s="72"/>
      <c r="W9" s="90">
        <v>1500</v>
      </c>
      <c r="X9" s="55">
        <v>2640</v>
      </c>
      <c r="Y9" s="20">
        <v>300</v>
      </c>
      <c r="Z9" s="101"/>
      <c r="AA9" s="72"/>
    </row>
    <row r="10" spans="1:16368" x14ac:dyDescent="0.25">
      <c r="A10" s="14"/>
      <c r="B10" s="79" t="s">
        <v>13</v>
      </c>
      <c r="C10" s="96" t="s">
        <v>4</v>
      </c>
      <c r="E10" s="87">
        <v>750</v>
      </c>
      <c r="F10" s="52">
        <v>745</v>
      </c>
      <c r="G10" s="48">
        <v>675</v>
      </c>
      <c r="H10" s="102">
        <v>15000</v>
      </c>
      <c r="I10" s="73">
        <f>(SUM(E10:E13)+SUM(F10:F13)-SUM(G10:G13))/H10</f>
        <v>0.33333333333333331</v>
      </c>
      <c r="K10" s="87">
        <v>750</v>
      </c>
      <c r="L10" s="52">
        <v>745</v>
      </c>
      <c r="M10" s="48">
        <v>675</v>
      </c>
      <c r="N10" s="102">
        <v>15000</v>
      </c>
      <c r="O10" s="73">
        <f>(SUM(K10:K13)+SUM(L10:L13)-SUM(M10:M13))/N10</f>
        <v>0.33333333333333331</v>
      </c>
      <c r="Q10" s="87">
        <v>750</v>
      </c>
      <c r="R10" s="52">
        <v>745</v>
      </c>
      <c r="S10" s="48">
        <v>675</v>
      </c>
      <c r="T10" s="102">
        <v>15000</v>
      </c>
      <c r="U10" s="73">
        <f>(SUM(Q10:Q13)+SUM(R10:R13)-SUM(S10:S13))/T10</f>
        <v>0.33333333333333331</v>
      </c>
      <c r="W10" s="87">
        <v>750</v>
      </c>
      <c r="X10" s="52">
        <v>745</v>
      </c>
      <c r="Y10" s="48">
        <v>675</v>
      </c>
      <c r="Z10" s="102">
        <v>15000</v>
      </c>
      <c r="AA10" s="73">
        <f>(SUM(W10:W13)+SUM(X10:X13)-SUM(Y10:Y13))/Z10</f>
        <v>0.33333333333333331</v>
      </c>
    </row>
    <row r="11" spans="1:16368" x14ac:dyDescent="0.25">
      <c r="A11" s="14"/>
      <c r="B11" s="80"/>
      <c r="C11" s="97" t="s">
        <v>5</v>
      </c>
      <c r="E11" s="88">
        <v>1250</v>
      </c>
      <c r="F11" s="53">
        <v>1862.5</v>
      </c>
      <c r="G11" s="19">
        <v>375</v>
      </c>
      <c r="H11" s="103"/>
      <c r="I11" s="74"/>
      <c r="K11" s="88">
        <v>1250</v>
      </c>
      <c r="L11" s="53">
        <v>1862.5</v>
      </c>
      <c r="M11" s="19">
        <v>375</v>
      </c>
      <c r="N11" s="103"/>
      <c r="O11" s="74"/>
      <c r="Q11" s="88">
        <v>1250</v>
      </c>
      <c r="R11" s="53">
        <v>1862.5</v>
      </c>
      <c r="S11" s="19">
        <v>375</v>
      </c>
      <c r="T11" s="103"/>
      <c r="U11" s="74"/>
      <c r="W11" s="88">
        <v>1250</v>
      </c>
      <c r="X11" s="53">
        <v>1862.5</v>
      </c>
      <c r="Y11" s="19">
        <v>375</v>
      </c>
      <c r="Z11" s="103"/>
      <c r="AA11" s="74"/>
    </row>
    <row r="12" spans="1:16368" x14ac:dyDescent="0.25">
      <c r="A12" s="14"/>
      <c r="B12" s="80"/>
      <c r="C12" s="98" t="s">
        <v>15</v>
      </c>
      <c r="E12" s="89">
        <v>750</v>
      </c>
      <c r="F12" s="54">
        <v>745</v>
      </c>
      <c r="G12" s="17">
        <v>525</v>
      </c>
      <c r="H12" s="103"/>
      <c r="I12" s="74"/>
      <c r="K12" s="89">
        <v>750</v>
      </c>
      <c r="L12" s="54">
        <v>745</v>
      </c>
      <c r="M12" s="17">
        <v>525</v>
      </c>
      <c r="N12" s="103"/>
      <c r="O12" s="74"/>
      <c r="Q12" s="89">
        <v>750</v>
      </c>
      <c r="R12" s="54">
        <v>745</v>
      </c>
      <c r="S12" s="17">
        <v>525</v>
      </c>
      <c r="T12" s="103"/>
      <c r="U12" s="74"/>
      <c r="W12" s="89">
        <v>750</v>
      </c>
      <c r="X12" s="54">
        <v>745</v>
      </c>
      <c r="Y12" s="17">
        <v>525</v>
      </c>
      <c r="Z12" s="103"/>
      <c r="AA12" s="74"/>
    </row>
    <row r="13" spans="1:16368" x14ac:dyDescent="0.25">
      <c r="A13" s="14"/>
      <c r="B13" s="81"/>
      <c r="C13" s="99" t="s">
        <v>6</v>
      </c>
      <c r="E13" s="90">
        <v>500</v>
      </c>
      <c r="F13" s="55">
        <v>372.5</v>
      </c>
      <c r="G13" s="20">
        <v>400</v>
      </c>
      <c r="H13" s="104"/>
      <c r="I13" s="75"/>
      <c r="K13" s="90">
        <v>500</v>
      </c>
      <c r="L13" s="55">
        <v>372.5</v>
      </c>
      <c r="M13" s="20">
        <v>400</v>
      </c>
      <c r="N13" s="104"/>
      <c r="O13" s="75"/>
      <c r="Q13" s="90">
        <v>500</v>
      </c>
      <c r="R13" s="55">
        <v>372.5</v>
      </c>
      <c r="S13" s="20">
        <v>400</v>
      </c>
      <c r="T13" s="104"/>
      <c r="U13" s="75"/>
      <c r="W13" s="90">
        <v>500</v>
      </c>
      <c r="X13" s="55">
        <v>372.5</v>
      </c>
      <c r="Y13" s="20">
        <v>400</v>
      </c>
      <c r="Z13" s="104"/>
      <c r="AA13" s="75"/>
    </row>
    <row r="14" spans="1:16368" x14ac:dyDescent="0.25">
      <c r="A14" s="14"/>
      <c r="B14" s="82" t="s">
        <v>14</v>
      </c>
      <c r="C14" s="96" t="s">
        <v>7</v>
      </c>
      <c r="E14" s="87">
        <v>500</v>
      </c>
      <c r="F14" s="52">
        <v>675</v>
      </c>
      <c r="G14" s="48">
        <v>200</v>
      </c>
      <c r="H14" s="105">
        <v>20000</v>
      </c>
      <c r="I14" s="76">
        <f>(SUM(E14:E17)+SUM(F14:F17)-SUM(G14:G17))/H14</f>
        <v>0.25</v>
      </c>
      <c r="K14" s="87">
        <v>500</v>
      </c>
      <c r="L14" s="52">
        <v>675</v>
      </c>
      <c r="M14" s="48">
        <v>200</v>
      </c>
      <c r="N14" s="105">
        <v>20000</v>
      </c>
      <c r="O14" s="76">
        <f>(SUM(K14:K17)+SUM(L14:L17)-SUM(M14:M17))/N14</f>
        <v>0.25</v>
      </c>
      <c r="Q14" s="87">
        <v>500</v>
      </c>
      <c r="R14" s="52">
        <v>675</v>
      </c>
      <c r="S14" s="48">
        <v>200</v>
      </c>
      <c r="T14" s="105">
        <v>20000</v>
      </c>
      <c r="U14" s="76">
        <f>(SUM(Q14:Q17)+SUM(R14:R17)-SUM(S14:S17))/T14</f>
        <v>0.25</v>
      </c>
      <c r="W14" s="87">
        <v>500</v>
      </c>
      <c r="X14" s="52">
        <v>675</v>
      </c>
      <c r="Y14" s="48">
        <v>200</v>
      </c>
      <c r="Z14" s="105">
        <v>20000</v>
      </c>
      <c r="AA14" s="76">
        <f>(SUM(W14:W17)+SUM(X14:X17)-SUM(Y14:Y17))/Z14</f>
        <v>0.25</v>
      </c>
    </row>
    <row r="15" spans="1:16368" x14ac:dyDescent="0.25">
      <c r="A15" s="14"/>
      <c r="B15" s="77"/>
      <c r="C15" s="97" t="s">
        <v>8</v>
      </c>
      <c r="E15" s="88">
        <v>1000</v>
      </c>
      <c r="F15" s="53">
        <v>1012.5</v>
      </c>
      <c r="G15" s="19">
        <v>200</v>
      </c>
      <c r="H15" s="100"/>
      <c r="I15" s="71"/>
      <c r="K15" s="88">
        <v>1000</v>
      </c>
      <c r="L15" s="53">
        <v>1012.5</v>
      </c>
      <c r="M15" s="19">
        <v>200</v>
      </c>
      <c r="N15" s="100"/>
      <c r="O15" s="71"/>
      <c r="Q15" s="88">
        <v>1000</v>
      </c>
      <c r="R15" s="53">
        <v>1012.5</v>
      </c>
      <c r="S15" s="19">
        <v>200</v>
      </c>
      <c r="T15" s="100"/>
      <c r="U15" s="71"/>
      <c r="W15" s="88">
        <v>1000</v>
      </c>
      <c r="X15" s="53">
        <v>1012.5</v>
      </c>
      <c r="Y15" s="19">
        <v>200</v>
      </c>
      <c r="Z15" s="100"/>
      <c r="AA15" s="71"/>
    </row>
    <row r="16" spans="1:16368" x14ac:dyDescent="0.25">
      <c r="A16" s="14"/>
      <c r="B16" s="77"/>
      <c r="C16" s="98" t="s">
        <v>16</v>
      </c>
      <c r="E16" s="89">
        <v>500</v>
      </c>
      <c r="F16" s="54">
        <v>1350</v>
      </c>
      <c r="G16" s="17">
        <v>50</v>
      </c>
      <c r="H16" s="100"/>
      <c r="I16" s="71"/>
      <c r="K16" s="89">
        <v>500</v>
      </c>
      <c r="L16" s="54">
        <v>1350</v>
      </c>
      <c r="M16" s="17">
        <v>50</v>
      </c>
      <c r="N16" s="100"/>
      <c r="O16" s="71"/>
      <c r="Q16" s="89">
        <v>500</v>
      </c>
      <c r="R16" s="54">
        <v>1350</v>
      </c>
      <c r="S16" s="17">
        <v>50</v>
      </c>
      <c r="T16" s="100"/>
      <c r="U16" s="71"/>
      <c r="W16" s="89">
        <v>500</v>
      </c>
      <c r="X16" s="54">
        <v>1350</v>
      </c>
      <c r="Y16" s="17">
        <v>50</v>
      </c>
      <c r="Z16" s="100"/>
      <c r="AA16" s="71"/>
    </row>
    <row r="17" spans="1:27" x14ac:dyDescent="0.25">
      <c r="A17" s="14"/>
      <c r="B17" s="78"/>
      <c r="C17" s="99" t="s">
        <v>9</v>
      </c>
      <c r="E17" s="90">
        <v>250</v>
      </c>
      <c r="F17" s="55">
        <v>337.5</v>
      </c>
      <c r="G17" s="20">
        <v>175</v>
      </c>
      <c r="H17" s="101"/>
      <c r="I17" s="72"/>
      <c r="K17" s="90">
        <v>250</v>
      </c>
      <c r="L17" s="55">
        <v>337.5</v>
      </c>
      <c r="M17" s="20">
        <v>175</v>
      </c>
      <c r="N17" s="101"/>
      <c r="O17" s="72"/>
      <c r="Q17" s="90">
        <v>250</v>
      </c>
      <c r="R17" s="55">
        <v>337.5</v>
      </c>
      <c r="S17" s="20">
        <v>175</v>
      </c>
      <c r="T17" s="101"/>
      <c r="U17" s="72"/>
      <c r="W17" s="90">
        <v>250</v>
      </c>
      <c r="X17" s="55">
        <v>337.5</v>
      </c>
      <c r="Y17" s="20">
        <v>175</v>
      </c>
      <c r="Z17" s="101"/>
      <c r="AA17" s="72"/>
    </row>
    <row r="18" spans="1:27" ht="5.25" customHeight="1" x14ac:dyDescent="0.25">
      <c r="E18" s="49"/>
      <c r="F18" s="49"/>
      <c r="G18" s="49"/>
      <c r="H18" s="1"/>
      <c r="K18" s="49"/>
      <c r="L18" s="49"/>
      <c r="M18" s="49"/>
      <c r="N18" s="49"/>
      <c r="O18"/>
      <c r="Q18" s="49"/>
      <c r="R18" s="49"/>
      <c r="S18" s="49"/>
      <c r="T18" s="49"/>
      <c r="U18"/>
      <c r="W18" s="49"/>
      <c r="X18" s="49"/>
      <c r="Y18" s="49"/>
      <c r="Z18" s="49"/>
      <c r="AA18"/>
    </row>
    <row r="19" spans="1:27" ht="28.5" customHeight="1" x14ac:dyDescent="0.25">
      <c r="B19" s="57"/>
      <c r="C19" s="57" t="s">
        <v>25</v>
      </c>
      <c r="E19" s="58">
        <f>SUM(E6:E17)</f>
        <v>10000</v>
      </c>
      <c r="F19" s="58">
        <f>SUM(F6:F17)</f>
        <v>11500</v>
      </c>
      <c r="G19" s="58">
        <f>SUM(G6:G17)</f>
        <v>4000</v>
      </c>
      <c r="H19" s="58">
        <f>SUM(H6:H17)</f>
        <v>50000</v>
      </c>
      <c r="I19" s="91">
        <f>(E19+F19-G19)/H19</f>
        <v>0.35</v>
      </c>
      <c r="K19" s="58">
        <f>SUM(K6:K17)</f>
        <v>10000</v>
      </c>
      <c r="L19" s="58">
        <f>SUM(L6:L17)</f>
        <v>11500</v>
      </c>
      <c r="M19" s="58">
        <f>SUM(M6:M17)</f>
        <v>4000</v>
      </c>
      <c r="N19" s="58">
        <f>SUM(N6:N17)</f>
        <v>50000</v>
      </c>
      <c r="O19" s="91">
        <f>(K19+L19-M19)/N19</f>
        <v>0.35</v>
      </c>
      <c r="Q19" s="58">
        <f>SUM(Q6:Q17)</f>
        <v>10000</v>
      </c>
      <c r="R19" s="58">
        <f>SUM(R6:R17)</f>
        <v>11500</v>
      </c>
      <c r="S19" s="58">
        <f>SUM(S6:S17)</f>
        <v>4000</v>
      </c>
      <c r="T19" s="58">
        <f>SUM(T6:T17)</f>
        <v>50000</v>
      </c>
      <c r="U19" s="91">
        <f>(Q19+R19-S19)/T19</f>
        <v>0.35</v>
      </c>
      <c r="W19" s="58">
        <f>SUM(W6:W17)</f>
        <v>10000</v>
      </c>
      <c r="X19" s="58">
        <f>SUM(X6:X17)</f>
        <v>11500</v>
      </c>
      <c r="Y19" s="58">
        <f>SUM(Y6:Y17)</f>
        <v>4000</v>
      </c>
      <c r="Z19" s="58">
        <f>SUM(Z6:Z17)</f>
        <v>50000</v>
      </c>
      <c r="AA19" s="91">
        <f>(W19+X19-Y19)/Z19</f>
        <v>0.35</v>
      </c>
    </row>
  </sheetData>
  <mergeCells count="31">
    <mergeCell ref="T14:T17"/>
    <mergeCell ref="U14:U17"/>
    <mergeCell ref="W4:AA4"/>
    <mergeCell ref="Z6:Z9"/>
    <mergeCell ref="AA6:AA9"/>
    <mergeCell ref="Z10:Z13"/>
    <mergeCell ref="AA10:AA13"/>
    <mergeCell ref="Z14:Z17"/>
    <mergeCell ref="AA14:AA17"/>
    <mergeCell ref="E4:I4"/>
    <mergeCell ref="K4:O4"/>
    <mergeCell ref="Q4:U4"/>
    <mergeCell ref="T6:T9"/>
    <mergeCell ref="U6:U9"/>
    <mergeCell ref="T10:T13"/>
    <mergeCell ref="U10:U13"/>
    <mergeCell ref="N6:N9"/>
    <mergeCell ref="O6:O9"/>
    <mergeCell ref="N10:N13"/>
    <mergeCell ref="O10:O13"/>
    <mergeCell ref="N14:N17"/>
    <mergeCell ref="O14:O17"/>
    <mergeCell ref="B14:B17"/>
    <mergeCell ref="H14:H17"/>
    <mergeCell ref="I6:I9"/>
    <mergeCell ref="I10:I13"/>
    <mergeCell ref="I14:I17"/>
    <mergeCell ref="B6:B9"/>
    <mergeCell ref="H6:H9"/>
    <mergeCell ref="B10:B13"/>
    <mergeCell ref="H10:H1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86F2-722A-428D-88DE-15F67C380CFB}">
  <dimension ref="A1:XEJ51"/>
  <sheetViews>
    <sheetView showGridLines="0" zoomScale="80" zoomScaleNormal="80" workbookViewId="0"/>
  </sheetViews>
  <sheetFormatPr defaultRowHeight="15" x14ac:dyDescent="0.25"/>
  <cols>
    <col min="1" max="1" width="2.140625" customWidth="1"/>
    <col min="2" max="2" width="24" bestFit="1" customWidth="1"/>
    <col min="3" max="3" width="7.85546875" customWidth="1"/>
    <col min="4" max="4" width="4.140625" bestFit="1" customWidth="1"/>
    <col min="5" max="5" width="17.140625" customWidth="1"/>
    <col min="6" max="6" width="23" bestFit="1" customWidth="1"/>
    <col min="7" max="7" width="2.140625" customWidth="1"/>
    <col min="8" max="8" width="24" bestFit="1" customWidth="1"/>
    <col min="9" max="9" width="7.85546875" customWidth="1"/>
    <col min="10" max="10" width="4.140625" bestFit="1" customWidth="1"/>
    <col min="11" max="11" width="17.140625" customWidth="1"/>
    <col min="12" max="12" width="23" bestFit="1" customWidth="1"/>
    <col min="13" max="13" width="2.140625" customWidth="1"/>
    <col min="14" max="14" width="24" bestFit="1" customWidth="1"/>
    <col min="15" max="15" width="7.85546875" customWidth="1"/>
    <col min="16" max="16" width="4.140625" bestFit="1" customWidth="1"/>
    <col min="17" max="17" width="17.140625" customWidth="1"/>
    <col min="18" max="18" width="23" bestFit="1" customWidth="1"/>
    <col min="19" max="19" width="2.140625" customWidth="1"/>
  </cols>
  <sheetData>
    <row r="1" spans="1:16364" s="11" customFormat="1" ht="7.5" customHeight="1" x14ac:dyDescent="0.25">
      <c r="A1"/>
      <c r="B1"/>
      <c r="C1"/>
      <c r="D1"/>
      <c r="E1"/>
      <c r="F1"/>
      <c r="G1"/>
      <c r="H1"/>
      <c r="I1"/>
      <c r="J1"/>
      <c r="K1"/>
      <c r="L1"/>
    </row>
    <row r="2" spans="1:16364" s="23" customFormat="1" ht="69" customHeight="1" x14ac:dyDescent="0.65">
      <c r="A2" s="2"/>
      <c r="B2" s="3"/>
      <c r="C2" s="2"/>
      <c r="D2" s="66"/>
      <c r="E2" s="83" t="s">
        <v>71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</row>
    <row r="3" spans="1:16364" s="11" customFormat="1" ht="7.5" customHeight="1" x14ac:dyDescent="0.25">
      <c r="A3"/>
      <c r="B3"/>
      <c r="C3"/>
      <c r="D3"/>
      <c r="E3"/>
      <c r="F3"/>
      <c r="G3"/>
      <c r="H3"/>
      <c r="I3"/>
      <c r="J3"/>
      <c r="K3"/>
      <c r="L3"/>
    </row>
    <row r="4" spans="1:16364" x14ac:dyDescent="0.25">
      <c r="A4" s="11"/>
      <c r="B4" s="4" t="s">
        <v>20</v>
      </c>
      <c r="C4" s="4"/>
      <c r="D4" s="4"/>
      <c r="E4" s="4"/>
      <c r="F4" s="9" t="s">
        <v>12</v>
      </c>
      <c r="G4" s="11"/>
      <c r="H4" s="4" t="s">
        <v>20</v>
      </c>
      <c r="I4" s="4"/>
      <c r="J4" s="4"/>
      <c r="K4" s="4"/>
      <c r="L4" s="9" t="s">
        <v>23</v>
      </c>
      <c r="M4" s="11"/>
      <c r="N4" s="4" t="s">
        <v>20</v>
      </c>
      <c r="O4" s="4"/>
      <c r="P4" s="4"/>
      <c r="Q4" s="4"/>
      <c r="R4" s="9" t="s">
        <v>24</v>
      </c>
      <c r="S4" s="21"/>
      <c r="T4" s="21"/>
    </row>
    <row r="5" spans="1:16364" ht="6" customHeight="1" x14ac:dyDescent="0.25">
      <c r="A5" s="14"/>
      <c r="G5" s="14"/>
      <c r="M5" s="14"/>
      <c r="S5" s="21"/>
      <c r="T5" s="21"/>
    </row>
    <row r="6" spans="1:16364" x14ac:dyDescent="0.25">
      <c r="A6" s="14"/>
      <c r="B6" s="46" t="s">
        <v>11</v>
      </c>
      <c r="C6" s="47"/>
      <c r="D6" s="47"/>
      <c r="E6" s="47"/>
      <c r="F6" s="59">
        <v>0.5</v>
      </c>
      <c r="G6" s="14"/>
      <c r="H6" s="46" t="s">
        <v>10</v>
      </c>
      <c r="I6" s="47"/>
      <c r="J6" s="47"/>
      <c r="K6" s="47"/>
      <c r="L6" s="59">
        <v>0.33329999999999999</v>
      </c>
      <c r="M6" s="14"/>
      <c r="N6" s="46" t="s">
        <v>10</v>
      </c>
      <c r="O6" s="47"/>
      <c r="P6" s="47"/>
      <c r="Q6" s="47"/>
      <c r="R6" s="59">
        <v>0.25</v>
      </c>
      <c r="S6" s="21"/>
      <c r="T6" s="21"/>
    </row>
    <row r="7" spans="1:16364" ht="6" customHeight="1" x14ac:dyDescent="0.25">
      <c r="A7" s="14"/>
      <c r="G7" s="14"/>
      <c r="M7" s="14"/>
      <c r="S7" s="21"/>
      <c r="T7" s="21"/>
    </row>
    <row r="8" spans="1:16364" x14ac:dyDescent="0.25">
      <c r="B8" s="8" t="s">
        <v>21</v>
      </c>
      <c r="C8" s="26" t="s">
        <v>29</v>
      </c>
      <c r="D8" s="24" t="s">
        <v>30</v>
      </c>
      <c r="E8" s="24" t="s">
        <v>31</v>
      </c>
      <c r="F8" s="34" t="s">
        <v>22</v>
      </c>
      <c r="G8" s="14"/>
      <c r="H8" s="8" t="s">
        <v>21</v>
      </c>
      <c r="I8" s="24" t="s">
        <v>29</v>
      </c>
      <c r="J8" s="24" t="s">
        <v>30</v>
      </c>
      <c r="K8" s="24" t="s">
        <v>31</v>
      </c>
      <c r="L8" s="34" t="s">
        <v>22</v>
      </c>
      <c r="M8" s="14"/>
      <c r="N8" s="8" t="s">
        <v>21</v>
      </c>
      <c r="O8" s="24" t="s">
        <v>29</v>
      </c>
      <c r="P8" s="24" t="s">
        <v>30</v>
      </c>
      <c r="Q8" s="24" t="s">
        <v>31</v>
      </c>
      <c r="R8" s="34" t="s">
        <v>22</v>
      </c>
    </row>
    <row r="9" spans="1:16364" x14ac:dyDescent="0.25">
      <c r="B9" s="6" t="s">
        <v>0</v>
      </c>
      <c r="C9" s="11">
        <v>0.2</v>
      </c>
      <c r="D9" s="11" t="s">
        <v>32</v>
      </c>
      <c r="E9" s="25">
        <v>5</v>
      </c>
      <c r="F9" s="33">
        <f>E9*C9</f>
        <v>1</v>
      </c>
      <c r="G9" s="14"/>
      <c r="H9" s="6" t="s">
        <v>4</v>
      </c>
      <c r="I9" s="11">
        <v>1</v>
      </c>
      <c r="J9" s="11" t="s">
        <v>33</v>
      </c>
      <c r="K9" s="25">
        <v>1</v>
      </c>
      <c r="L9" s="33">
        <f>K9*I9</f>
        <v>1</v>
      </c>
      <c r="M9" s="14"/>
      <c r="N9" s="6" t="s">
        <v>7</v>
      </c>
      <c r="O9" s="11">
        <v>1</v>
      </c>
      <c r="P9" s="11" t="s">
        <v>33</v>
      </c>
      <c r="Q9" s="25">
        <v>1</v>
      </c>
      <c r="R9" s="33">
        <f>Q9*O9</f>
        <v>1</v>
      </c>
    </row>
    <row r="10" spans="1:16364" x14ac:dyDescent="0.25">
      <c r="B10" s="35" t="s">
        <v>1</v>
      </c>
      <c r="C10" s="36">
        <v>0.25</v>
      </c>
      <c r="D10" s="36" t="s">
        <v>32</v>
      </c>
      <c r="E10" s="37">
        <v>10</v>
      </c>
      <c r="F10" s="38">
        <f t="shared" ref="F10:F22" si="0">E10*C10</f>
        <v>2.5</v>
      </c>
      <c r="G10" s="14"/>
      <c r="H10" s="35" t="s">
        <v>5</v>
      </c>
      <c r="I10" s="36">
        <v>0.2</v>
      </c>
      <c r="J10" s="36" t="s">
        <v>32</v>
      </c>
      <c r="K10" s="37">
        <v>25</v>
      </c>
      <c r="L10" s="38">
        <f>K10*I10</f>
        <v>5</v>
      </c>
      <c r="M10" s="14"/>
      <c r="N10" s="35" t="s">
        <v>8</v>
      </c>
      <c r="O10" s="36">
        <v>0.1</v>
      </c>
      <c r="P10" s="36" t="s">
        <v>32</v>
      </c>
      <c r="Q10" s="37">
        <v>20</v>
      </c>
      <c r="R10" s="38">
        <f>Q10*O10</f>
        <v>2</v>
      </c>
    </row>
    <row r="11" spans="1:16364" x14ac:dyDescent="0.25">
      <c r="B11" s="6" t="s">
        <v>2</v>
      </c>
      <c r="C11" s="11">
        <v>0.02</v>
      </c>
      <c r="D11" s="22" t="s">
        <v>32</v>
      </c>
      <c r="E11" s="25">
        <v>25</v>
      </c>
      <c r="F11" s="7">
        <f t="shared" si="0"/>
        <v>0.5</v>
      </c>
      <c r="G11" s="14"/>
      <c r="H11" s="6" t="s">
        <v>15</v>
      </c>
      <c r="I11" s="11">
        <v>0.1</v>
      </c>
      <c r="J11" s="22" t="s">
        <v>32</v>
      </c>
      <c r="K11" s="25">
        <v>30</v>
      </c>
      <c r="L11" s="7">
        <f>K11*I11</f>
        <v>3</v>
      </c>
      <c r="M11" s="14"/>
      <c r="N11" s="6" t="s">
        <v>16</v>
      </c>
      <c r="O11" s="11">
        <v>0.2</v>
      </c>
      <c r="P11" s="22" t="s">
        <v>32</v>
      </c>
      <c r="Q11" s="25">
        <v>30</v>
      </c>
      <c r="R11" s="7">
        <f>Q11*O11</f>
        <v>6</v>
      </c>
    </row>
    <row r="12" spans="1:16364" x14ac:dyDescent="0.25">
      <c r="B12" s="35" t="s">
        <v>3</v>
      </c>
      <c r="C12" s="36">
        <v>0.2</v>
      </c>
      <c r="D12" s="36" t="s">
        <v>32</v>
      </c>
      <c r="E12" s="37">
        <v>30</v>
      </c>
      <c r="F12" s="38">
        <f>E12*C12</f>
        <v>6</v>
      </c>
      <c r="G12" s="14"/>
      <c r="H12" s="35" t="s">
        <v>6</v>
      </c>
      <c r="I12" s="36">
        <v>0.1</v>
      </c>
      <c r="J12" s="36" t="s">
        <v>32</v>
      </c>
      <c r="K12" s="37">
        <v>10</v>
      </c>
      <c r="L12" s="38">
        <f>K12*I12</f>
        <v>1</v>
      </c>
      <c r="M12" s="14"/>
      <c r="N12" s="35" t="s">
        <v>9</v>
      </c>
      <c r="O12" s="36">
        <v>0.02</v>
      </c>
      <c r="P12" s="36" t="s">
        <v>32</v>
      </c>
      <c r="Q12" s="37">
        <v>50</v>
      </c>
      <c r="R12" s="38">
        <f>Q12*O12</f>
        <v>1</v>
      </c>
    </row>
    <row r="13" spans="1:16364" x14ac:dyDescent="0.25">
      <c r="B13" s="6"/>
      <c r="C13" s="11"/>
      <c r="D13" s="11"/>
      <c r="E13" s="25"/>
      <c r="F13" s="33">
        <f t="shared" si="0"/>
        <v>0</v>
      </c>
      <c r="G13" s="14"/>
      <c r="H13" s="6"/>
      <c r="I13" s="11"/>
      <c r="J13" s="11"/>
      <c r="K13" s="25"/>
      <c r="L13" s="33">
        <f t="shared" ref="L13:L22" si="1">K13*I13</f>
        <v>0</v>
      </c>
      <c r="M13" s="14"/>
      <c r="N13" s="6"/>
      <c r="O13" s="11"/>
      <c r="P13" s="11"/>
      <c r="Q13" s="25"/>
      <c r="R13" s="33">
        <f t="shared" ref="R13:R22" si="2">Q13*O13</f>
        <v>0</v>
      </c>
    </row>
    <row r="14" spans="1:16364" x14ac:dyDescent="0.25">
      <c r="B14" s="35"/>
      <c r="C14" s="36"/>
      <c r="D14" s="36"/>
      <c r="E14" s="37"/>
      <c r="F14" s="38">
        <f t="shared" si="0"/>
        <v>0</v>
      </c>
      <c r="G14" s="14"/>
      <c r="H14" s="35"/>
      <c r="I14" s="36"/>
      <c r="J14" s="36"/>
      <c r="K14" s="37"/>
      <c r="L14" s="38">
        <f t="shared" si="1"/>
        <v>0</v>
      </c>
      <c r="M14" s="14"/>
      <c r="N14" s="35"/>
      <c r="O14" s="36"/>
      <c r="P14" s="36"/>
      <c r="Q14" s="37"/>
      <c r="R14" s="38">
        <f t="shared" si="2"/>
        <v>0</v>
      </c>
    </row>
    <row r="15" spans="1:16364" x14ac:dyDescent="0.25">
      <c r="B15" s="6"/>
      <c r="C15" s="11"/>
      <c r="D15" s="11"/>
      <c r="E15" s="25"/>
      <c r="F15" s="33">
        <f t="shared" si="0"/>
        <v>0</v>
      </c>
      <c r="G15" s="14"/>
      <c r="H15" s="6"/>
      <c r="I15" s="11"/>
      <c r="J15" s="11"/>
      <c r="K15" s="25"/>
      <c r="L15" s="33">
        <f t="shared" si="1"/>
        <v>0</v>
      </c>
      <c r="M15" s="14"/>
      <c r="N15" s="6"/>
      <c r="O15" s="11"/>
      <c r="P15" s="11"/>
      <c r="Q15" s="25"/>
      <c r="R15" s="33">
        <f t="shared" si="2"/>
        <v>0</v>
      </c>
    </row>
    <row r="16" spans="1:16364" x14ac:dyDescent="0.25">
      <c r="B16" s="35"/>
      <c r="C16" s="36"/>
      <c r="D16" s="36"/>
      <c r="E16" s="37"/>
      <c r="F16" s="38">
        <f t="shared" si="0"/>
        <v>0</v>
      </c>
      <c r="G16" s="14"/>
      <c r="H16" s="35"/>
      <c r="I16" s="36"/>
      <c r="J16" s="36"/>
      <c r="K16" s="37"/>
      <c r="L16" s="38">
        <f t="shared" si="1"/>
        <v>0</v>
      </c>
      <c r="M16" s="14"/>
      <c r="N16" s="35"/>
      <c r="O16" s="36"/>
      <c r="P16" s="36"/>
      <c r="Q16" s="37"/>
      <c r="R16" s="38">
        <f t="shared" si="2"/>
        <v>0</v>
      </c>
    </row>
    <row r="17" spans="1:20" x14ac:dyDescent="0.25">
      <c r="B17" s="6"/>
      <c r="C17" s="11"/>
      <c r="D17" s="11"/>
      <c r="E17" s="25"/>
      <c r="F17" s="33">
        <f t="shared" si="0"/>
        <v>0</v>
      </c>
      <c r="G17" s="14"/>
      <c r="H17" s="6"/>
      <c r="I17" s="11"/>
      <c r="J17" s="11"/>
      <c r="K17" s="25"/>
      <c r="L17" s="33">
        <f t="shared" si="1"/>
        <v>0</v>
      </c>
      <c r="M17" s="14"/>
      <c r="N17" s="6"/>
      <c r="O17" s="11"/>
      <c r="P17" s="11"/>
      <c r="Q17" s="25"/>
      <c r="R17" s="33">
        <f t="shared" si="2"/>
        <v>0</v>
      </c>
    </row>
    <row r="18" spans="1:20" x14ac:dyDescent="0.25">
      <c r="B18" s="35"/>
      <c r="C18" s="36"/>
      <c r="D18" s="36"/>
      <c r="E18" s="37"/>
      <c r="F18" s="38">
        <f t="shared" si="0"/>
        <v>0</v>
      </c>
      <c r="G18" s="14"/>
      <c r="H18" s="35"/>
      <c r="I18" s="36"/>
      <c r="J18" s="36"/>
      <c r="K18" s="37"/>
      <c r="L18" s="38">
        <f t="shared" si="1"/>
        <v>0</v>
      </c>
      <c r="M18" s="14"/>
      <c r="N18" s="35"/>
      <c r="O18" s="36"/>
      <c r="P18" s="36"/>
      <c r="Q18" s="37"/>
      <c r="R18" s="38">
        <f t="shared" si="2"/>
        <v>0</v>
      </c>
    </row>
    <row r="19" spans="1:20" x14ac:dyDescent="0.25">
      <c r="B19" s="6"/>
      <c r="C19" s="11"/>
      <c r="D19" s="11"/>
      <c r="E19" s="25"/>
      <c r="F19" s="33">
        <f t="shared" si="0"/>
        <v>0</v>
      </c>
      <c r="G19" s="14"/>
      <c r="H19" s="6"/>
      <c r="I19" s="11"/>
      <c r="J19" s="11"/>
      <c r="K19" s="25"/>
      <c r="L19" s="33">
        <f t="shared" si="1"/>
        <v>0</v>
      </c>
      <c r="M19" s="14"/>
      <c r="N19" s="6"/>
      <c r="O19" s="11"/>
      <c r="P19" s="11"/>
      <c r="Q19" s="25"/>
      <c r="R19" s="33">
        <f t="shared" si="2"/>
        <v>0</v>
      </c>
    </row>
    <row r="20" spans="1:20" x14ac:dyDescent="0.25">
      <c r="B20" s="35"/>
      <c r="C20" s="36"/>
      <c r="D20" s="36"/>
      <c r="E20" s="37"/>
      <c r="F20" s="38">
        <f t="shared" si="0"/>
        <v>0</v>
      </c>
      <c r="G20" s="14"/>
      <c r="H20" s="35"/>
      <c r="I20" s="36"/>
      <c r="J20" s="36"/>
      <c r="K20" s="37"/>
      <c r="L20" s="38">
        <f t="shared" si="1"/>
        <v>0</v>
      </c>
      <c r="M20" s="14"/>
      <c r="N20" s="35"/>
      <c r="O20" s="36"/>
      <c r="P20" s="36"/>
      <c r="Q20" s="37"/>
      <c r="R20" s="38">
        <f t="shared" si="2"/>
        <v>0</v>
      </c>
    </row>
    <row r="21" spans="1:20" x14ac:dyDescent="0.25">
      <c r="B21" s="6"/>
      <c r="C21" s="11"/>
      <c r="D21" s="11"/>
      <c r="E21" s="25"/>
      <c r="F21" s="33">
        <f t="shared" si="0"/>
        <v>0</v>
      </c>
      <c r="G21" s="14"/>
      <c r="H21" s="6"/>
      <c r="I21" s="11"/>
      <c r="J21" s="11"/>
      <c r="K21" s="25"/>
      <c r="L21" s="33">
        <f t="shared" si="1"/>
        <v>0</v>
      </c>
      <c r="M21" s="14"/>
      <c r="N21" s="6"/>
      <c r="O21" s="11"/>
      <c r="P21" s="11"/>
      <c r="Q21" s="25"/>
      <c r="R21" s="33">
        <f t="shared" si="2"/>
        <v>0</v>
      </c>
    </row>
    <row r="22" spans="1:20" x14ac:dyDescent="0.25">
      <c r="B22" s="39"/>
      <c r="C22" s="40"/>
      <c r="D22" s="40"/>
      <c r="E22" s="41"/>
      <c r="F22" s="42">
        <f t="shared" si="0"/>
        <v>0</v>
      </c>
      <c r="G22" s="14"/>
      <c r="H22" s="39"/>
      <c r="I22" s="40"/>
      <c r="J22" s="40"/>
      <c r="K22" s="41"/>
      <c r="L22" s="42">
        <f t="shared" si="1"/>
        <v>0</v>
      </c>
      <c r="M22" s="14"/>
      <c r="N22" s="39"/>
      <c r="O22" s="40"/>
      <c r="P22" s="40"/>
      <c r="Q22" s="41"/>
      <c r="R22" s="42">
        <f t="shared" si="2"/>
        <v>0</v>
      </c>
    </row>
    <row r="23" spans="1:20" x14ac:dyDescent="0.25">
      <c r="A23" s="14"/>
      <c r="B23" s="5" t="s">
        <v>26</v>
      </c>
      <c r="C23" s="5"/>
      <c r="D23" s="5"/>
      <c r="E23" s="5"/>
      <c r="F23" s="10">
        <f>SUM(F9:F22)</f>
        <v>10</v>
      </c>
      <c r="G23" s="14"/>
      <c r="H23" s="5" t="s">
        <v>26</v>
      </c>
      <c r="I23" s="5"/>
      <c r="J23" s="5"/>
      <c r="K23" s="5"/>
      <c r="L23" s="10">
        <f>SUM(L9:L22)</f>
        <v>10</v>
      </c>
      <c r="M23" s="14"/>
      <c r="N23" s="5" t="s">
        <v>26</v>
      </c>
      <c r="O23" s="5"/>
      <c r="P23" s="5"/>
      <c r="Q23" s="5"/>
      <c r="R23" s="10">
        <f>SUM(R9:R22)</f>
        <v>10</v>
      </c>
      <c r="S23" s="21"/>
      <c r="T23" s="21"/>
    </row>
    <row r="24" spans="1:20" x14ac:dyDescent="0.25">
      <c r="A24" s="14"/>
      <c r="F24" s="1"/>
      <c r="G24" s="14"/>
      <c r="L24" s="1"/>
      <c r="M24" s="14"/>
      <c r="R24" s="1"/>
      <c r="S24" s="21"/>
      <c r="T24" s="21"/>
    </row>
    <row r="25" spans="1:20" ht="21" x14ac:dyDescent="0.35">
      <c r="A25" s="14"/>
      <c r="B25" s="43" t="s">
        <v>34</v>
      </c>
      <c r="C25" s="44"/>
      <c r="D25" s="44"/>
      <c r="E25" s="44"/>
      <c r="F25" s="60">
        <f>F23/F6</f>
        <v>20</v>
      </c>
      <c r="G25" s="45"/>
      <c r="H25" s="43" t="s">
        <v>34</v>
      </c>
      <c r="I25" s="44"/>
      <c r="J25" s="44"/>
      <c r="K25" s="44"/>
      <c r="L25" s="60">
        <f>L23/L6</f>
        <v>30.003000300030003</v>
      </c>
      <c r="M25" s="45"/>
      <c r="N25" s="43" t="s">
        <v>34</v>
      </c>
      <c r="O25" s="44"/>
      <c r="P25" s="44"/>
      <c r="Q25" s="44"/>
      <c r="R25" s="60">
        <f>R23/R6</f>
        <v>40</v>
      </c>
      <c r="S25" s="21"/>
      <c r="T25" s="21"/>
    </row>
    <row r="26" spans="1:20" ht="9" customHeight="1" x14ac:dyDescent="0.25">
      <c r="A26" s="14"/>
      <c r="B26" s="11"/>
      <c r="C26" s="11"/>
      <c r="D26" s="11"/>
      <c r="E26" s="11"/>
      <c r="F26" s="12"/>
      <c r="G26" s="14"/>
      <c r="H26" s="11"/>
      <c r="I26" s="11"/>
      <c r="J26" s="11"/>
      <c r="K26" s="11"/>
      <c r="L26" s="12"/>
      <c r="M26" s="14"/>
      <c r="N26" s="11"/>
      <c r="O26" s="11"/>
      <c r="P26" s="11"/>
      <c r="Q26" s="11"/>
      <c r="R26" s="12"/>
      <c r="S26" s="21"/>
      <c r="T26" s="21"/>
    </row>
    <row r="27" spans="1:20" x14ac:dyDescent="0.25">
      <c r="A27" s="14"/>
      <c r="B27" s="27"/>
      <c r="C27" s="27"/>
      <c r="D27" s="27"/>
      <c r="E27" s="27"/>
      <c r="F27" s="28"/>
      <c r="G27" s="14"/>
      <c r="H27" s="27"/>
      <c r="I27" s="27"/>
      <c r="J27" s="27"/>
      <c r="K27" s="27"/>
      <c r="L27" s="28"/>
      <c r="M27" s="14"/>
      <c r="N27" s="27"/>
      <c r="O27" s="27"/>
      <c r="P27" s="27"/>
      <c r="Q27" s="27"/>
      <c r="R27" s="28"/>
      <c r="S27" s="21"/>
      <c r="T27" s="21"/>
    </row>
    <row r="28" spans="1:20" ht="10.5" customHeight="1" x14ac:dyDescent="0.25">
      <c r="A28" s="32"/>
      <c r="B28" s="30"/>
      <c r="C28" s="30"/>
      <c r="D28" s="30"/>
      <c r="E28" s="30"/>
      <c r="F28" s="31"/>
      <c r="G28" s="29"/>
      <c r="H28" s="30"/>
      <c r="I28" s="30"/>
      <c r="J28" s="30"/>
      <c r="K28" s="30"/>
      <c r="L28" s="31"/>
      <c r="M28" s="29"/>
      <c r="N28" s="30"/>
      <c r="O28" s="30"/>
      <c r="P28" s="30"/>
      <c r="Q28" s="30"/>
      <c r="R28" s="31"/>
      <c r="S28" s="21"/>
      <c r="T28" s="21"/>
    </row>
    <row r="29" spans="1:20" x14ac:dyDescent="0.25">
      <c r="S29" s="21"/>
      <c r="T29" s="21"/>
    </row>
    <row r="30" spans="1:20" x14ac:dyDescent="0.25">
      <c r="A30" s="11"/>
      <c r="B30" s="4" t="s">
        <v>20</v>
      </c>
      <c r="C30" s="4"/>
      <c r="D30" s="4"/>
      <c r="E30" s="4"/>
      <c r="F30" s="9" t="s">
        <v>51</v>
      </c>
      <c r="G30" s="11"/>
      <c r="H30" s="4" t="s">
        <v>20</v>
      </c>
      <c r="I30" s="4"/>
      <c r="J30" s="4"/>
      <c r="K30" s="4"/>
      <c r="L30" s="9" t="s">
        <v>51</v>
      </c>
      <c r="M30" s="11"/>
      <c r="N30" s="4" t="s">
        <v>20</v>
      </c>
      <c r="O30" s="4"/>
      <c r="P30" s="4"/>
      <c r="Q30" s="4"/>
      <c r="R30" s="9" t="s">
        <v>51</v>
      </c>
      <c r="S30" s="21"/>
      <c r="T30" s="21"/>
    </row>
    <row r="31" spans="1:20" ht="6" customHeight="1" x14ac:dyDescent="0.25">
      <c r="A31" s="14"/>
      <c r="G31" s="14"/>
      <c r="M31" s="14"/>
      <c r="S31" s="21"/>
      <c r="T31" s="21"/>
    </row>
    <row r="32" spans="1:20" x14ac:dyDescent="0.25">
      <c r="A32" s="14"/>
      <c r="B32" s="46" t="s">
        <v>11</v>
      </c>
      <c r="C32" s="47"/>
      <c r="D32" s="47"/>
      <c r="E32" s="47"/>
      <c r="F32" s="59">
        <v>0.5</v>
      </c>
      <c r="G32" s="14"/>
      <c r="H32" s="46" t="s">
        <v>10</v>
      </c>
      <c r="I32" s="47"/>
      <c r="J32" s="47"/>
      <c r="K32" s="47"/>
      <c r="L32" s="59">
        <v>0.33329999999999999</v>
      </c>
      <c r="M32" s="14"/>
      <c r="N32" s="46" t="s">
        <v>10</v>
      </c>
      <c r="O32" s="47"/>
      <c r="P32" s="47"/>
      <c r="Q32" s="47"/>
      <c r="R32" s="59">
        <v>0.25</v>
      </c>
      <c r="S32" s="21"/>
      <c r="T32" s="21"/>
    </row>
    <row r="33" spans="1:20" ht="6" customHeight="1" x14ac:dyDescent="0.25">
      <c r="A33" s="14"/>
      <c r="G33" s="14"/>
      <c r="M33" s="14"/>
      <c r="S33" s="21"/>
      <c r="T33" s="21"/>
    </row>
    <row r="34" spans="1:20" x14ac:dyDescent="0.25">
      <c r="B34" s="8" t="s">
        <v>21</v>
      </c>
      <c r="C34" s="26" t="s">
        <v>29</v>
      </c>
      <c r="D34" s="24" t="s">
        <v>30</v>
      </c>
      <c r="E34" s="24" t="s">
        <v>31</v>
      </c>
      <c r="F34" s="34" t="s">
        <v>22</v>
      </c>
      <c r="G34" s="14"/>
      <c r="H34" s="8" t="s">
        <v>21</v>
      </c>
      <c r="I34" s="24" t="s">
        <v>29</v>
      </c>
      <c r="J34" s="24" t="s">
        <v>30</v>
      </c>
      <c r="K34" s="24" t="s">
        <v>31</v>
      </c>
      <c r="L34" s="34" t="s">
        <v>22</v>
      </c>
      <c r="M34" s="14"/>
      <c r="N34" s="8" t="s">
        <v>21</v>
      </c>
      <c r="O34" s="24" t="s">
        <v>29</v>
      </c>
      <c r="P34" s="24" t="s">
        <v>30</v>
      </c>
      <c r="Q34" s="24" t="s">
        <v>31</v>
      </c>
      <c r="R34" s="34" t="s">
        <v>22</v>
      </c>
    </row>
    <row r="35" spans="1:20" x14ac:dyDescent="0.25">
      <c r="B35" s="6"/>
      <c r="C35" s="11"/>
      <c r="D35" s="11"/>
      <c r="E35" s="25"/>
      <c r="F35" s="33">
        <f>E35*C35</f>
        <v>0</v>
      </c>
      <c r="G35" s="14"/>
      <c r="H35" s="6"/>
      <c r="I35" s="11"/>
      <c r="J35" s="11"/>
      <c r="K35" s="25"/>
      <c r="L35" s="33">
        <f>K35*I35</f>
        <v>0</v>
      </c>
      <c r="M35" s="14"/>
      <c r="N35" s="6"/>
      <c r="O35" s="11"/>
      <c r="P35" s="11"/>
      <c r="Q35" s="25"/>
      <c r="R35" s="33">
        <f>Q35*O35</f>
        <v>0</v>
      </c>
    </row>
    <row r="36" spans="1:20" x14ac:dyDescent="0.25">
      <c r="B36" s="35"/>
      <c r="C36" s="36"/>
      <c r="D36" s="36"/>
      <c r="E36" s="37"/>
      <c r="F36" s="38">
        <f t="shared" ref="F36:F48" si="3">E36*C36</f>
        <v>0</v>
      </c>
      <c r="G36" s="14"/>
      <c r="H36" s="35"/>
      <c r="I36" s="36"/>
      <c r="J36" s="36"/>
      <c r="K36" s="37"/>
      <c r="L36" s="38">
        <f>K36*I36</f>
        <v>0</v>
      </c>
      <c r="M36" s="14"/>
      <c r="N36" s="35"/>
      <c r="O36" s="36"/>
      <c r="P36" s="36"/>
      <c r="Q36" s="37"/>
      <c r="R36" s="38">
        <f t="shared" ref="R36:R48" si="4">Q36*O36</f>
        <v>0</v>
      </c>
    </row>
    <row r="37" spans="1:20" x14ac:dyDescent="0.25">
      <c r="B37" s="6"/>
      <c r="C37" s="11"/>
      <c r="D37" s="22"/>
      <c r="E37" s="25"/>
      <c r="F37" s="7">
        <f t="shared" si="3"/>
        <v>0</v>
      </c>
      <c r="G37" s="14"/>
      <c r="H37" s="6"/>
      <c r="I37" s="11"/>
      <c r="J37" s="22"/>
      <c r="K37" s="25"/>
      <c r="L37" s="7">
        <f t="shared" ref="L37:L48" si="5">K37*I37</f>
        <v>0</v>
      </c>
      <c r="M37" s="14"/>
      <c r="N37" s="6"/>
      <c r="O37" s="11"/>
      <c r="P37" s="22"/>
      <c r="Q37" s="25"/>
      <c r="R37" s="7">
        <f t="shared" si="4"/>
        <v>0</v>
      </c>
    </row>
    <row r="38" spans="1:20" x14ac:dyDescent="0.25">
      <c r="B38" s="35"/>
      <c r="C38" s="36"/>
      <c r="D38" s="36"/>
      <c r="E38" s="37"/>
      <c r="F38" s="38">
        <f t="shared" si="3"/>
        <v>0</v>
      </c>
      <c r="G38" s="14"/>
      <c r="H38" s="35"/>
      <c r="I38" s="36"/>
      <c r="J38" s="36"/>
      <c r="K38" s="37"/>
      <c r="L38" s="38">
        <f t="shared" si="5"/>
        <v>0</v>
      </c>
      <c r="M38" s="14"/>
      <c r="N38" s="35"/>
      <c r="O38" s="36"/>
      <c r="P38" s="36"/>
      <c r="Q38" s="37"/>
      <c r="R38" s="38">
        <f t="shared" si="4"/>
        <v>0</v>
      </c>
    </row>
    <row r="39" spans="1:20" x14ac:dyDescent="0.25">
      <c r="B39" s="6"/>
      <c r="C39" s="11"/>
      <c r="D39" s="11"/>
      <c r="E39" s="25"/>
      <c r="F39" s="33">
        <f t="shared" si="3"/>
        <v>0</v>
      </c>
      <c r="G39" s="14"/>
      <c r="H39" s="6"/>
      <c r="I39" s="11"/>
      <c r="J39" s="11"/>
      <c r="K39" s="25"/>
      <c r="L39" s="33">
        <f t="shared" si="5"/>
        <v>0</v>
      </c>
      <c r="M39" s="14"/>
      <c r="N39" s="6"/>
      <c r="O39" s="11"/>
      <c r="P39" s="11"/>
      <c r="Q39" s="25"/>
      <c r="R39" s="33">
        <f t="shared" si="4"/>
        <v>0</v>
      </c>
    </row>
    <row r="40" spans="1:20" x14ac:dyDescent="0.25">
      <c r="B40" s="35"/>
      <c r="C40" s="36"/>
      <c r="D40" s="36"/>
      <c r="E40" s="37"/>
      <c r="F40" s="38">
        <f t="shared" si="3"/>
        <v>0</v>
      </c>
      <c r="G40" s="14"/>
      <c r="H40" s="35"/>
      <c r="I40" s="36"/>
      <c r="J40" s="36"/>
      <c r="K40" s="37"/>
      <c r="L40" s="38">
        <f t="shared" si="5"/>
        <v>0</v>
      </c>
      <c r="M40" s="14"/>
      <c r="N40" s="35"/>
      <c r="O40" s="36"/>
      <c r="P40" s="36"/>
      <c r="Q40" s="37"/>
      <c r="R40" s="38">
        <f t="shared" si="4"/>
        <v>0</v>
      </c>
    </row>
    <row r="41" spans="1:20" x14ac:dyDescent="0.25">
      <c r="B41" s="6"/>
      <c r="C41" s="11"/>
      <c r="D41" s="11"/>
      <c r="E41" s="25"/>
      <c r="F41" s="33">
        <f t="shared" si="3"/>
        <v>0</v>
      </c>
      <c r="G41" s="14"/>
      <c r="H41" s="6"/>
      <c r="I41" s="11"/>
      <c r="J41" s="11"/>
      <c r="K41" s="25"/>
      <c r="L41" s="33">
        <f t="shared" si="5"/>
        <v>0</v>
      </c>
      <c r="M41" s="14"/>
      <c r="N41" s="6"/>
      <c r="O41" s="11"/>
      <c r="P41" s="11"/>
      <c r="Q41" s="25"/>
      <c r="R41" s="33">
        <f t="shared" si="4"/>
        <v>0</v>
      </c>
    </row>
    <row r="42" spans="1:20" x14ac:dyDescent="0.25">
      <c r="B42" s="35"/>
      <c r="C42" s="36"/>
      <c r="D42" s="36"/>
      <c r="E42" s="37"/>
      <c r="F42" s="38">
        <f t="shared" si="3"/>
        <v>0</v>
      </c>
      <c r="G42" s="14"/>
      <c r="H42" s="35"/>
      <c r="I42" s="36"/>
      <c r="J42" s="36"/>
      <c r="K42" s="37"/>
      <c r="L42" s="38">
        <f t="shared" si="5"/>
        <v>0</v>
      </c>
      <c r="M42" s="14"/>
      <c r="N42" s="35"/>
      <c r="O42" s="36"/>
      <c r="P42" s="36"/>
      <c r="Q42" s="37"/>
      <c r="R42" s="38">
        <f t="shared" si="4"/>
        <v>0</v>
      </c>
    </row>
    <row r="43" spans="1:20" x14ac:dyDescent="0.25">
      <c r="B43" s="6"/>
      <c r="C43" s="11"/>
      <c r="D43" s="11"/>
      <c r="E43" s="25"/>
      <c r="F43" s="33">
        <f t="shared" si="3"/>
        <v>0</v>
      </c>
      <c r="G43" s="14"/>
      <c r="H43" s="6"/>
      <c r="I43" s="11"/>
      <c r="J43" s="11"/>
      <c r="K43" s="25"/>
      <c r="L43" s="33">
        <f t="shared" si="5"/>
        <v>0</v>
      </c>
      <c r="M43" s="14"/>
      <c r="N43" s="6"/>
      <c r="O43" s="11"/>
      <c r="P43" s="11"/>
      <c r="Q43" s="25"/>
      <c r="R43" s="33">
        <f t="shared" si="4"/>
        <v>0</v>
      </c>
    </row>
    <row r="44" spans="1:20" x14ac:dyDescent="0.25">
      <c r="B44" s="35"/>
      <c r="C44" s="36"/>
      <c r="D44" s="36"/>
      <c r="E44" s="37"/>
      <c r="F44" s="38">
        <f t="shared" si="3"/>
        <v>0</v>
      </c>
      <c r="G44" s="14"/>
      <c r="H44" s="35"/>
      <c r="I44" s="36"/>
      <c r="J44" s="36"/>
      <c r="K44" s="37"/>
      <c r="L44" s="38">
        <f t="shared" si="5"/>
        <v>0</v>
      </c>
      <c r="M44" s="14"/>
      <c r="N44" s="35"/>
      <c r="O44" s="36"/>
      <c r="P44" s="36"/>
      <c r="Q44" s="37"/>
      <c r="R44" s="38">
        <f t="shared" si="4"/>
        <v>0</v>
      </c>
    </row>
    <row r="45" spans="1:20" x14ac:dyDescent="0.25">
      <c r="B45" s="6"/>
      <c r="C45" s="11"/>
      <c r="D45" s="11"/>
      <c r="E45" s="25"/>
      <c r="F45" s="33">
        <f t="shared" si="3"/>
        <v>0</v>
      </c>
      <c r="G45" s="14"/>
      <c r="H45" s="6"/>
      <c r="I45" s="11"/>
      <c r="J45" s="11"/>
      <c r="K45" s="25"/>
      <c r="L45" s="33">
        <f t="shared" si="5"/>
        <v>0</v>
      </c>
      <c r="M45" s="14"/>
      <c r="N45" s="6"/>
      <c r="O45" s="11"/>
      <c r="P45" s="11"/>
      <c r="Q45" s="25"/>
      <c r="R45" s="33">
        <f t="shared" si="4"/>
        <v>0</v>
      </c>
    </row>
    <row r="46" spans="1:20" x14ac:dyDescent="0.25">
      <c r="B46" s="35"/>
      <c r="C46" s="36"/>
      <c r="D46" s="36"/>
      <c r="E46" s="37"/>
      <c r="F46" s="38">
        <f t="shared" si="3"/>
        <v>0</v>
      </c>
      <c r="G46" s="14"/>
      <c r="H46" s="35"/>
      <c r="I46" s="36"/>
      <c r="J46" s="36"/>
      <c r="K46" s="37"/>
      <c r="L46" s="38">
        <f t="shared" si="5"/>
        <v>0</v>
      </c>
      <c r="M46" s="14"/>
      <c r="N46" s="35"/>
      <c r="O46" s="36"/>
      <c r="P46" s="36"/>
      <c r="Q46" s="37"/>
      <c r="R46" s="38">
        <f t="shared" si="4"/>
        <v>0</v>
      </c>
    </row>
    <row r="47" spans="1:20" x14ac:dyDescent="0.25">
      <c r="B47" s="6"/>
      <c r="C47" s="11"/>
      <c r="D47" s="11"/>
      <c r="E47" s="25"/>
      <c r="F47" s="33">
        <f t="shared" si="3"/>
        <v>0</v>
      </c>
      <c r="G47" s="14"/>
      <c r="H47" s="6"/>
      <c r="I47" s="11"/>
      <c r="J47" s="11"/>
      <c r="K47" s="25"/>
      <c r="L47" s="33">
        <f t="shared" si="5"/>
        <v>0</v>
      </c>
      <c r="M47" s="14"/>
      <c r="N47" s="6"/>
      <c r="O47" s="11"/>
      <c r="P47" s="11"/>
      <c r="Q47" s="25"/>
      <c r="R47" s="33">
        <f t="shared" si="4"/>
        <v>0</v>
      </c>
    </row>
    <row r="48" spans="1:20" x14ac:dyDescent="0.25">
      <c r="B48" s="39"/>
      <c r="C48" s="40"/>
      <c r="D48" s="40"/>
      <c r="E48" s="41"/>
      <c r="F48" s="42">
        <f t="shared" si="3"/>
        <v>0</v>
      </c>
      <c r="G48" s="14"/>
      <c r="H48" s="39"/>
      <c r="I48" s="40"/>
      <c r="J48" s="40"/>
      <c r="K48" s="41"/>
      <c r="L48" s="42">
        <f t="shared" si="5"/>
        <v>0</v>
      </c>
      <c r="M48" s="14"/>
      <c r="N48" s="39"/>
      <c r="O48" s="40"/>
      <c r="P48" s="40"/>
      <c r="Q48" s="41"/>
      <c r="R48" s="42">
        <f t="shared" si="4"/>
        <v>0</v>
      </c>
    </row>
    <row r="49" spans="1:20" x14ac:dyDescent="0.25">
      <c r="A49" s="14"/>
      <c r="B49" s="5" t="s">
        <v>26</v>
      </c>
      <c r="C49" s="5"/>
      <c r="D49" s="5"/>
      <c r="E49" s="5"/>
      <c r="F49" s="10">
        <f>SUM(F35:F48)</f>
        <v>0</v>
      </c>
      <c r="G49" s="14"/>
      <c r="H49" s="5" t="s">
        <v>26</v>
      </c>
      <c r="I49" s="5"/>
      <c r="J49" s="5"/>
      <c r="K49" s="5"/>
      <c r="L49" s="10">
        <f>SUM(L35:L48)</f>
        <v>0</v>
      </c>
      <c r="M49" s="14"/>
      <c r="N49" s="5" t="s">
        <v>26</v>
      </c>
      <c r="O49" s="5"/>
      <c r="P49" s="5"/>
      <c r="Q49" s="5"/>
      <c r="R49" s="10">
        <f>SUM(R35:R48)</f>
        <v>0</v>
      </c>
      <c r="S49" s="21"/>
      <c r="T49" s="21"/>
    </row>
    <row r="50" spans="1:20" x14ac:dyDescent="0.25">
      <c r="A50" s="14"/>
      <c r="F50" s="1"/>
      <c r="G50" s="14"/>
      <c r="L50" s="1"/>
      <c r="M50" s="14"/>
      <c r="R50" s="1"/>
      <c r="S50" s="21"/>
      <c r="T50" s="21"/>
    </row>
    <row r="51" spans="1:20" ht="21" x14ac:dyDescent="0.35">
      <c r="A51" s="14"/>
      <c r="B51" s="43" t="s">
        <v>34</v>
      </c>
      <c r="C51" s="44"/>
      <c r="D51" s="44"/>
      <c r="E51" s="44"/>
      <c r="F51" s="60">
        <f>F49/F32</f>
        <v>0</v>
      </c>
      <c r="G51" s="45"/>
      <c r="H51" s="43" t="s">
        <v>34</v>
      </c>
      <c r="I51" s="44"/>
      <c r="J51" s="44"/>
      <c r="K51" s="44"/>
      <c r="L51" s="60">
        <f>L49/L32</f>
        <v>0</v>
      </c>
      <c r="M51" s="45"/>
      <c r="N51" s="43" t="s">
        <v>34</v>
      </c>
      <c r="O51" s="44"/>
      <c r="P51" s="44"/>
      <c r="Q51" s="44"/>
      <c r="R51" s="60">
        <f>R49/R32</f>
        <v>0</v>
      </c>
      <c r="S51" s="21"/>
      <c r="T51" s="21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39F5-AD10-45F2-AA94-31CB340E30F9}">
  <dimension ref="A1:XEM18"/>
  <sheetViews>
    <sheetView showGridLines="0" zoomScale="85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1" max="1" width="2.140625" customWidth="1"/>
    <col min="2" max="2" width="22.85546875" customWidth="1"/>
    <col min="3" max="3" width="1.7109375" style="11" customWidth="1"/>
    <col min="4" max="8" width="23" bestFit="1" customWidth="1"/>
    <col min="9" max="9" width="1.7109375" style="11" customWidth="1"/>
    <col min="10" max="14" width="23" style="11" bestFit="1" customWidth="1"/>
    <col min="15" max="15" width="1.7109375" style="11" customWidth="1"/>
    <col min="16" max="20" width="23" style="11" bestFit="1" customWidth="1"/>
    <col min="21" max="21" width="1.7109375" style="11" customWidth="1"/>
    <col min="22" max="26" width="23" style="11" bestFit="1" customWidth="1"/>
    <col min="27" max="16384" width="9.140625" style="11"/>
  </cols>
  <sheetData>
    <row r="1" spans="1:16367" ht="7.5" customHeight="1" x14ac:dyDescent="0.25">
      <c r="C1"/>
      <c r="I1"/>
      <c r="J1"/>
      <c r="K1"/>
    </row>
    <row r="2" spans="1:16367" s="23" customFormat="1" ht="69" customHeight="1" x14ac:dyDescent="0.65">
      <c r="A2" s="2"/>
      <c r="B2" s="3"/>
      <c r="C2" s="83"/>
      <c r="D2" s="2"/>
      <c r="E2" s="83" t="s">
        <v>59</v>
      </c>
      <c r="F2" s="83"/>
      <c r="G2" s="83"/>
      <c r="H2" s="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</row>
    <row r="3" spans="1:16367" ht="7.5" customHeight="1" x14ac:dyDescent="0.25">
      <c r="C3"/>
      <c r="I3"/>
      <c r="J3"/>
      <c r="K3"/>
    </row>
    <row r="4" spans="1:16367" s="13" customFormat="1" x14ac:dyDescent="0.25">
      <c r="A4" s="5"/>
      <c r="B4" s="5"/>
      <c r="D4" s="92" t="s">
        <v>55</v>
      </c>
      <c r="E4" s="93"/>
      <c r="F4" s="93"/>
      <c r="G4" s="93"/>
      <c r="H4" s="94"/>
      <c r="J4" s="92" t="s">
        <v>56</v>
      </c>
      <c r="K4" s="93"/>
      <c r="L4" s="93"/>
      <c r="M4" s="93"/>
      <c r="N4" s="94"/>
      <c r="P4" s="92" t="s">
        <v>57</v>
      </c>
      <c r="Q4" s="93"/>
      <c r="R4" s="93"/>
      <c r="S4" s="93"/>
      <c r="T4" s="94"/>
      <c r="V4" s="92" t="s">
        <v>58</v>
      </c>
      <c r="W4" s="93"/>
      <c r="X4" s="93"/>
      <c r="Y4" s="93"/>
      <c r="Z4" s="94"/>
    </row>
    <row r="5" spans="1:16367" x14ac:dyDescent="0.25">
      <c r="A5" s="11"/>
      <c r="B5" s="109" t="s">
        <v>27</v>
      </c>
      <c r="D5" s="110" t="s">
        <v>53</v>
      </c>
      <c r="E5" s="111" t="s">
        <v>52</v>
      </c>
      <c r="F5" s="112" t="s">
        <v>43</v>
      </c>
      <c r="G5" s="106" t="s">
        <v>54</v>
      </c>
      <c r="H5" s="106" t="s">
        <v>19</v>
      </c>
      <c r="J5" s="110" t="s">
        <v>53</v>
      </c>
      <c r="K5" s="111" t="s">
        <v>52</v>
      </c>
      <c r="L5" s="112" t="s">
        <v>43</v>
      </c>
      <c r="M5" s="106" t="s">
        <v>54</v>
      </c>
      <c r="N5" s="106" t="s">
        <v>19</v>
      </c>
      <c r="P5" s="110" t="s">
        <v>53</v>
      </c>
      <c r="Q5" s="111" t="s">
        <v>52</v>
      </c>
      <c r="R5" s="112" t="s">
        <v>43</v>
      </c>
      <c r="S5" s="106" t="s">
        <v>54</v>
      </c>
      <c r="T5" s="106" t="s">
        <v>19</v>
      </c>
      <c r="V5" s="110" t="s">
        <v>53</v>
      </c>
      <c r="W5" s="111" t="s">
        <v>52</v>
      </c>
      <c r="X5" s="112" t="s">
        <v>43</v>
      </c>
      <c r="Y5" s="106" t="s">
        <v>54</v>
      </c>
      <c r="Z5" s="106" t="s">
        <v>19</v>
      </c>
    </row>
    <row r="6" spans="1:16367" x14ac:dyDescent="0.25">
      <c r="A6" s="113"/>
      <c r="B6" s="96" t="s">
        <v>60</v>
      </c>
      <c r="D6" s="89">
        <v>1250</v>
      </c>
      <c r="E6" s="16">
        <v>440</v>
      </c>
      <c r="F6" s="16">
        <v>400</v>
      </c>
      <c r="G6" s="107"/>
      <c r="H6" s="107"/>
      <c r="J6" s="89">
        <f>F6</f>
        <v>400</v>
      </c>
      <c r="K6" s="16"/>
      <c r="L6" s="16"/>
      <c r="M6" s="107"/>
      <c r="N6" s="107"/>
      <c r="P6" s="89">
        <f>L6</f>
        <v>0</v>
      </c>
      <c r="Q6" s="16"/>
      <c r="R6" s="16"/>
      <c r="S6" s="107"/>
      <c r="T6" s="107"/>
      <c r="V6" s="89">
        <f>R6</f>
        <v>0</v>
      </c>
      <c r="W6" s="16"/>
      <c r="X6" s="16"/>
      <c r="Y6" s="107"/>
      <c r="Z6" s="107"/>
    </row>
    <row r="7" spans="1:16367" x14ac:dyDescent="0.25">
      <c r="A7" s="113"/>
      <c r="B7" s="97" t="s">
        <v>61</v>
      </c>
      <c r="D7" s="88">
        <v>1000</v>
      </c>
      <c r="E7" s="18">
        <v>1100</v>
      </c>
      <c r="F7" s="18">
        <v>400</v>
      </c>
      <c r="G7" s="107"/>
      <c r="H7" s="107"/>
      <c r="J7" s="88">
        <f t="shared" ref="J7:J16" si="0">F7</f>
        <v>400</v>
      </c>
      <c r="K7" s="18"/>
      <c r="L7" s="18"/>
      <c r="M7" s="107"/>
      <c r="N7" s="107"/>
      <c r="P7" s="88">
        <f t="shared" ref="P7:P16" si="1">L7</f>
        <v>0</v>
      </c>
      <c r="Q7" s="18"/>
      <c r="R7" s="18"/>
      <c r="S7" s="107"/>
      <c r="T7" s="107"/>
      <c r="V7" s="88">
        <f t="shared" ref="V7:V16" si="2">R7</f>
        <v>0</v>
      </c>
      <c r="W7" s="18"/>
      <c r="X7" s="18"/>
      <c r="Y7" s="107"/>
      <c r="Z7" s="107"/>
    </row>
    <row r="8" spans="1:16367" x14ac:dyDescent="0.25">
      <c r="A8" s="113"/>
      <c r="B8" s="98" t="s">
        <v>62</v>
      </c>
      <c r="D8" s="89">
        <v>750</v>
      </c>
      <c r="E8" s="16">
        <v>220</v>
      </c>
      <c r="F8" s="16">
        <v>300</v>
      </c>
      <c r="G8" s="107"/>
      <c r="H8" s="107"/>
      <c r="J8" s="89">
        <f t="shared" si="0"/>
        <v>300</v>
      </c>
      <c r="K8" s="16"/>
      <c r="L8" s="16"/>
      <c r="M8" s="107"/>
      <c r="N8" s="107"/>
      <c r="P8" s="89">
        <f t="shared" si="1"/>
        <v>0</v>
      </c>
      <c r="Q8" s="16"/>
      <c r="R8" s="16"/>
      <c r="S8" s="107"/>
      <c r="T8" s="107"/>
      <c r="V8" s="89">
        <f t="shared" si="2"/>
        <v>0</v>
      </c>
      <c r="W8" s="16"/>
      <c r="X8" s="16"/>
      <c r="Y8" s="107"/>
      <c r="Z8" s="107"/>
    </row>
    <row r="9" spans="1:16367" x14ac:dyDescent="0.25">
      <c r="A9" s="113"/>
      <c r="B9" s="97" t="s">
        <v>70</v>
      </c>
      <c r="D9" s="88">
        <v>1500</v>
      </c>
      <c r="E9" s="18">
        <v>2640</v>
      </c>
      <c r="F9" s="18">
        <v>300</v>
      </c>
      <c r="G9" s="107"/>
      <c r="H9" s="107"/>
      <c r="J9" s="88">
        <f t="shared" si="0"/>
        <v>300</v>
      </c>
      <c r="K9" s="18"/>
      <c r="L9" s="18"/>
      <c r="M9" s="107"/>
      <c r="N9" s="107"/>
      <c r="P9" s="88">
        <f t="shared" si="1"/>
        <v>0</v>
      </c>
      <c r="Q9" s="18"/>
      <c r="R9" s="18"/>
      <c r="S9" s="107"/>
      <c r="T9" s="107"/>
      <c r="V9" s="88">
        <f t="shared" si="2"/>
        <v>0</v>
      </c>
      <c r="W9" s="18"/>
      <c r="X9" s="18"/>
      <c r="Y9" s="107"/>
      <c r="Z9" s="107"/>
    </row>
    <row r="10" spans="1:16367" x14ac:dyDescent="0.25">
      <c r="A10" s="113"/>
      <c r="B10" s="98" t="s">
        <v>63</v>
      </c>
      <c r="D10" s="89">
        <v>750</v>
      </c>
      <c r="E10" s="16">
        <v>745</v>
      </c>
      <c r="F10" s="16">
        <v>675</v>
      </c>
      <c r="G10" s="107"/>
      <c r="H10" s="107"/>
      <c r="J10" s="89">
        <f t="shared" si="0"/>
        <v>675</v>
      </c>
      <c r="K10" s="16"/>
      <c r="L10" s="16"/>
      <c r="M10" s="107"/>
      <c r="N10" s="107"/>
      <c r="P10" s="89">
        <f t="shared" si="1"/>
        <v>0</v>
      </c>
      <c r="Q10" s="16"/>
      <c r="R10" s="16"/>
      <c r="S10" s="107"/>
      <c r="T10" s="107"/>
      <c r="V10" s="89">
        <f t="shared" si="2"/>
        <v>0</v>
      </c>
      <c r="W10" s="16"/>
      <c r="X10" s="16"/>
      <c r="Y10" s="107"/>
      <c r="Z10" s="107"/>
    </row>
    <row r="11" spans="1:16367" x14ac:dyDescent="0.25">
      <c r="A11" s="113"/>
      <c r="B11" s="97" t="s">
        <v>64</v>
      </c>
      <c r="D11" s="88">
        <v>1250</v>
      </c>
      <c r="E11" s="18">
        <v>1862.5</v>
      </c>
      <c r="F11" s="18">
        <v>375</v>
      </c>
      <c r="G11" s="107"/>
      <c r="H11" s="107"/>
      <c r="J11" s="88">
        <f t="shared" si="0"/>
        <v>375</v>
      </c>
      <c r="K11" s="18"/>
      <c r="L11" s="18"/>
      <c r="M11" s="107"/>
      <c r="N11" s="107"/>
      <c r="P11" s="88">
        <f t="shared" si="1"/>
        <v>0</v>
      </c>
      <c r="Q11" s="18"/>
      <c r="R11" s="18"/>
      <c r="S11" s="107"/>
      <c r="T11" s="107"/>
      <c r="V11" s="88">
        <f t="shared" si="2"/>
        <v>0</v>
      </c>
      <c r="W11" s="18"/>
      <c r="X11" s="18"/>
      <c r="Y11" s="107"/>
      <c r="Z11" s="107"/>
    </row>
    <row r="12" spans="1:16367" x14ac:dyDescent="0.25">
      <c r="A12" s="113"/>
      <c r="B12" s="98" t="s">
        <v>65</v>
      </c>
      <c r="D12" s="89">
        <v>750</v>
      </c>
      <c r="E12" s="16">
        <v>745</v>
      </c>
      <c r="F12" s="16">
        <v>525</v>
      </c>
      <c r="G12" s="107"/>
      <c r="H12" s="107"/>
      <c r="J12" s="89">
        <f t="shared" si="0"/>
        <v>525</v>
      </c>
      <c r="K12" s="16"/>
      <c r="L12" s="16"/>
      <c r="M12" s="107"/>
      <c r="N12" s="107"/>
      <c r="P12" s="89">
        <f t="shared" si="1"/>
        <v>0</v>
      </c>
      <c r="Q12" s="16"/>
      <c r="R12" s="16"/>
      <c r="S12" s="107"/>
      <c r="T12" s="107"/>
      <c r="V12" s="89">
        <f t="shared" si="2"/>
        <v>0</v>
      </c>
      <c r="W12" s="16"/>
      <c r="X12" s="16"/>
      <c r="Y12" s="107"/>
      <c r="Z12" s="107"/>
    </row>
    <row r="13" spans="1:16367" x14ac:dyDescent="0.25">
      <c r="A13" s="113"/>
      <c r="B13" s="97" t="s">
        <v>66</v>
      </c>
      <c r="D13" s="88">
        <v>500</v>
      </c>
      <c r="E13" s="18">
        <v>372.5</v>
      </c>
      <c r="F13" s="18">
        <v>400</v>
      </c>
      <c r="G13" s="107"/>
      <c r="H13" s="107"/>
      <c r="J13" s="88">
        <f t="shared" si="0"/>
        <v>400</v>
      </c>
      <c r="K13" s="18"/>
      <c r="L13" s="18"/>
      <c r="M13" s="107"/>
      <c r="N13" s="107"/>
      <c r="P13" s="88">
        <f t="shared" si="1"/>
        <v>0</v>
      </c>
      <c r="Q13" s="18"/>
      <c r="R13" s="18"/>
      <c r="S13" s="107"/>
      <c r="T13" s="107"/>
      <c r="V13" s="88">
        <f t="shared" si="2"/>
        <v>0</v>
      </c>
      <c r="W13" s="18"/>
      <c r="X13" s="18"/>
      <c r="Y13" s="107"/>
      <c r="Z13" s="107"/>
    </row>
    <row r="14" spans="1:16367" x14ac:dyDescent="0.25">
      <c r="A14" s="113"/>
      <c r="B14" s="98" t="s">
        <v>67</v>
      </c>
      <c r="D14" s="89">
        <v>500</v>
      </c>
      <c r="E14" s="16">
        <v>675</v>
      </c>
      <c r="F14" s="16">
        <v>200</v>
      </c>
      <c r="G14" s="107"/>
      <c r="H14" s="107"/>
      <c r="J14" s="89">
        <f t="shared" si="0"/>
        <v>200</v>
      </c>
      <c r="K14" s="16"/>
      <c r="L14" s="16"/>
      <c r="M14" s="107"/>
      <c r="N14" s="107"/>
      <c r="P14" s="89">
        <f t="shared" si="1"/>
        <v>0</v>
      </c>
      <c r="Q14" s="16"/>
      <c r="R14" s="16"/>
      <c r="S14" s="107"/>
      <c r="T14" s="107"/>
      <c r="V14" s="89">
        <f t="shared" si="2"/>
        <v>0</v>
      </c>
      <c r="W14" s="16"/>
      <c r="X14" s="16"/>
      <c r="Y14" s="107"/>
      <c r="Z14" s="107"/>
    </row>
    <row r="15" spans="1:16367" x14ac:dyDescent="0.25">
      <c r="A15" s="113"/>
      <c r="B15" s="97" t="s">
        <v>68</v>
      </c>
      <c r="D15" s="88">
        <v>1000</v>
      </c>
      <c r="E15" s="18">
        <v>1012.5</v>
      </c>
      <c r="F15" s="18">
        <v>200</v>
      </c>
      <c r="G15" s="107"/>
      <c r="H15" s="107"/>
      <c r="J15" s="88">
        <f t="shared" si="0"/>
        <v>200</v>
      </c>
      <c r="K15" s="18"/>
      <c r="L15" s="18"/>
      <c r="M15" s="107"/>
      <c r="N15" s="107"/>
      <c r="P15" s="88">
        <f t="shared" si="1"/>
        <v>0</v>
      </c>
      <c r="Q15" s="18"/>
      <c r="R15" s="18"/>
      <c r="S15" s="107"/>
      <c r="T15" s="107"/>
      <c r="V15" s="88">
        <f t="shared" si="2"/>
        <v>0</v>
      </c>
      <c r="W15" s="18"/>
      <c r="X15" s="18"/>
      <c r="Y15" s="107"/>
      <c r="Z15" s="107"/>
    </row>
    <row r="16" spans="1:16367" x14ac:dyDescent="0.25">
      <c r="A16" s="113"/>
      <c r="B16" s="115" t="s">
        <v>69</v>
      </c>
      <c r="D16" s="116">
        <v>500</v>
      </c>
      <c r="E16" s="117">
        <v>1350</v>
      </c>
      <c r="F16" s="117">
        <v>50</v>
      </c>
      <c r="G16" s="108"/>
      <c r="H16" s="108"/>
      <c r="J16" s="116">
        <f t="shared" si="0"/>
        <v>50</v>
      </c>
      <c r="K16" s="117"/>
      <c r="L16" s="117"/>
      <c r="M16" s="108"/>
      <c r="N16" s="108"/>
      <c r="P16" s="116">
        <f t="shared" si="1"/>
        <v>0</v>
      </c>
      <c r="Q16" s="117"/>
      <c r="R16" s="117"/>
      <c r="S16" s="108"/>
      <c r="T16" s="108"/>
      <c r="V16" s="116">
        <f t="shared" si="2"/>
        <v>0</v>
      </c>
      <c r="W16" s="117"/>
      <c r="X16" s="117"/>
      <c r="Y16" s="108"/>
      <c r="Z16" s="108"/>
    </row>
    <row r="17" spans="2:26" ht="5.25" customHeight="1" x14ac:dyDescent="0.25">
      <c r="D17" s="49"/>
      <c r="E17" s="49"/>
      <c r="F17" s="49"/>
      <c r="G17" s="1"/>
      <c r="J17" s="49"/>
      <c r="K17" s="49"/>
      <c r="L17" s="49"/>
      <c r="M17" s="49"/>
      <c r="N17"/>
      <c r="P17" s="49"/>
      <c r="Q17" s="49"/>
      <c r="R17" s="49"/>
      <c r="S17" s="49"/>
      <c r="T17"/>
      <c r="V17" s="49"/>
      <c r="W17" s="49"/>
      <c r="X17" s="49"/>
      <c r="Y17" s="49"/>
      <c r="Z17"/>
    </row>
    <row r="18" spans="2:26" ht="28.5" customHeight="1" x14ac:dyDescent="0.25">
      <c r="B18" s="57" t="s">
        <v>25</v>
      </c>
      <c r="D18" s="58">
        <f>SUM(D6:D16)</f>
        <v>9750</v>
      </c>
      <c r="E18" s="58">
        <f>SUM(E6:E16)</f>
        <v>11162.5</v>
      </c>
      <c r="F18" s="58">
        <f>SUM(F6:F16)</f>
        <v>3825</v>
      </c>
      <c r="G18" s="114">
        <v>50000</v>
      </c>
      <c r="H18" s="91">
        <f>(D18+E18-F18)/G18</f>
        <v>0.34175</v>
      </c>
      <c r="J18" s="58">
        <f>SUM(J6:J16)</f>
        <v>3825</v>
      </c>
      <c r="K18" s="58">
        <f>SUM(K6:K16)</f>
        <v>0</v>
      </c>
      <c r="L18" s="58">
        <f>SUM(L6:L16)</f>
        <v>0</v>
      </c>
      <c r="M18" s="114">
        <v>50000</v>
      </c>
      <c r="N18" s="91">
        <f>(J18+K18-L18)/M18</f>
        <v>7.6499999999999999E-2</v>
      </c>
      <c r="P18" s="58">
        <f>SUM(P6:P16)</f>
        <v>0</v>
      </c>
      <c r="Q18" s="58">
        <f>SUM(Q6:Q16)</f>
        <v>0</v>
      </c>
      <c r="R18" s="58">
        <f>SUM(R6:R16)</f>
        <v>0</v>
      </c>
      <c r="S18" s="114">
        <v>50000</v>
      </c>
      <c r="T18" s="91">
        <f>(P18+Q18-R18)/S18</f>
        <v>0</v>
      </c>
      <c r="V18" s="58">
        <f>SUM(V6:V16)</f>
        <v>0</v>
      </c>
      <c r="W18" s="58">
        <f>SUM(W6:W16)</f>
        <v>0</v>
      </c>
      <c r="X18" s="58">
        <f>SUM(X6:X16)</f>
        <v>0</v>
      </c>
      <c r="Y18" s="114">
        <v>50000</v>
      </c>
      <c r="Z18" s="91">
        <f>(V18+W18-X18)/Y18</f>
        <v>0</v>
      </c>
    </row>
  </sheetData>
  <mergeCells count="12">
    <mergeCell ref="G5:G16"/>
    <mergeCell ref="H5:H16"/>
    <mergeCell ref="M5:M16"/>
    <mergeCell ref="N5:N16"/>
    <mergeCell ref="S5:S16"/>
    <mergeCell ref="T5:T16"/>
    <mergeCell ref="Y5:Y16"/>
    <mergeCell ref="Z5:Z16"/>
    <mergeCell ref="D4:H4"/>
    <mergeCell ref="J4:N4"/>
    <mergeCell ref="P4:T4"/>
    <mergeCell ref="V4:Z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CMV</vt:lpstr>
      <vt:lpstr>Histórico %CMV_Produto de Venda</vt:lpstr>
      <vt:lpstr>Ficha Técnica_CMV</vt:lpstr>
      <vt:lpstr>Histórico %CMV_Categoria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De Jesus Sarmento</dc:creator>
  <cp:lastModifiedBy>Guilherme De Jesus Sarmento</cp:lastModifiedBy>
  <dcterms:created xsi:type="dcterms:W3CDTF">2020-05-25T15:12:59Z</dcterms:created>
  <dcterms:modified xsi:type="dcterms:W3CDTF">2020-06-22T18:53:28Z</dcterms:modified>
</cp:coreProperties>
</file>